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00453\Desktop\"/>
    </mc:Choice>
  </mc:AlternateContent>
  <xr:revisionPtr revIDLastSave="0" documentId="13_ncr:1_{58AA2913-F152-47F1-A20F-A4334330923D}" xr6:coauthVersionLast="47" xr6:coauthVersionMax="47" xr10:uidLastSave="{00000000-0000-0000-0000-000000000000}"/>
  <bookViews>
    <workbookView xWindow="-255" yWindow="-16320" windowWidth="29040" windowHeight="15720" tabRatio="714" xr2:uid="{6A068FF3-0E53-43FF-BD9D-C4CCFF205EA7}"/>
  </bookViews>
  <sheets>
    <sheet name="ご記入見本" sheetId="8" r:id="rId1"/>
    <sheet name="原本_尿・唾液以外" sheetId="5" r:id="rId2"/>
    <sheet name="原本_尿中濃度測定" sheetId="6" r:id="rId3"/>
    <sheet name="原本_唾液中濃度測定" sheetId="7" r:id="rId4"/>
  </sheets>
  <definedNames>
    <definedName name="_xlnm.Print_Area" localSheetId="1">原本_尿・唾液以外!$A$1:$O$40</definedName>
    <definedName name="_xlnm.Print_Area" localSheetId="2">原本_尿中濃度測定!$A$1:$J$70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AB15" i="5"/>
  <c r="AB16" i="5"/>
  <c r="AB17" i="5"/>
  <c r="AB18" i="5"/>
  <c r="AB19" i="5"/>
  <c r="AB20" i="5"/>
  <c r="AB21" i="5"/>
  <c r="AB22" i="5"/>
  <c r="AB23" i="5"/>
  <c r="AB24" i="5"/>
  <c r="AB25" i="5"/>
  <c r="AB26" i="5"/>
  <c r="AB27" i="5"/>
  <c r="AB28" i="5"/>
  <c r="AB29" i="5"/>
  <c r="AB30" i="5"/>
  <c r="AB31" i="5"/>
  <c r="AB32" i="5"/>
  <c r="AB33" i="5"/>
  <c r="AB34" i="5"/>
  <c r="AB35" i="5"/>
  <c r="AB36" i="5"/>
  <c r="AB37" i="5"/>
  <c r="AB38" i="5"/>
  <c r="AB11" i="5"/>
  <c r="AB12" i="5"/>
  <c r="AB13" i="5"/>
  <c r="AB14" i="5"/>
  <c r="AB9" i="5"/>
  <c r="V9" i="5"/>
  <c r="AA9" i="5"/>
  <c r="T24" i="5"/>
  <c r="T25" i="5"/>
  <c r="T26" i="5"/>
  <c r="T27" i="5"/>
  <c r="T28" i="5"/>
  <c r="T29" i="5"/>
  <c r="T30" i="5"/>
  <c r="T31" i="5"/>
  <c r="T32" i="5"/>
  <c r="T33" i="5"/>
  <c r="T34" i="5"/>
  <c r="T35" i="5"/>
  <c r="T36" i="5"/>
  <c r="T37" i="5"/>
  <c r="T38" i="5"/>
  <c r="V10" i="5"/>
  <c r="G10" i="5" s="1"/>
  <c r="AB10" i="5" s="1"/>
  <c r="AA38" i="5"/>
  <c r="Z38" i="5"/>
  <c r="AA37" i="5"/>
  <c r="Z37" i="5"/>
  <c r="AA36" i="5"/>
  <c r="Z36" i="5"/>
  <c r="AA35" i="5"/>
  <c r="Z35" i="5"/>
  <c r="AA34" i="5"/>
  <c r="Z34" i="5"/>
  <c r="AA33" i="5"/>
  <c r="Z33" i="5"/>
  <c r="AA32" i="5"/>
  <c r="Z32" i="5"/>
  <c r="AA31" i="5"/>
  <c r="Z31" i="5"/>
  <c r="AA30" i="5"/>
  <c r="Z30" i="5"/>
  <c r="AA29" i="5"/>
  <c r="Z29" i="5"/>
  <c r="AA28" i="5"/>
  <c r="Z28" i="5"/>
  <c r="AA27" i="5"/>
  <c r="Z27" i="5"/>
  <c r="AA26" i="5"/>
  <c r="Z26" i="5"/>
  <c r="AA25" i="5"/>
  <c r="Z25" i="5"/>
  <c r="AA24" i="5"/>
  <c r="Z24" i="5"/>
  <c r="AA23" i="5"/>
  <c r="Z23" i="5"/>
  <c r="AA22" i="5"/>
  <c r="Z22" i="5"/>
  <c r="AA21" i="5"/>
  <c r="Z21" i="5"/>
  <c r="AA20" i="5"/>
  <c r="Z20" i="5"/>
  <c r="AA19" i="5"/>
  <c r="Z19" i="5"/>
  <c r="AA18" i="5"/>
  <c r="Z18" i="5"/>
  <c r="AA17" i="5"/>
  <c r="Z17" i="5"/>
  <c r="AA16" i="5"/>
  <c r="Z16" i="5"/>
  <c r="AA15" i="5"/>
  <c r="Z15" i="5"/>
  <c r="AA14" i="5"/>
  <c r="Z14" i="5"/>
  <c r="AA13" i="5"/>
  <c r="Z13" i="5"/>
  <c r="AA12" i="5"/>
  <c r="Z12" i="5"/>
  <c r="AA11" i="5"/>
  <c r="Z11" i="5"/>
  <c r="AA10" i="5"/>
  <c r="Z10" i="5"/>
  <c r="Z9" i="5"/>
  <c r="V11" i="5" l="1"/>
  <c r="V12" i="5"/>
  <c r="G12" i="5" s="1"/>
  <c r="V13" i="5"/>
  <c r="G13" i="5" s="1"/>
  <c r="V14" i="5"/>
  <c r="G14" i="5" s="1"/>
  <c r="V15" i="5"/>
  <c r="G15" i="5" s="1"/>
  <c r="V16" i="5"/>
  <c r="G16" i="5" s="1"/>
  <c r="V17" i="5"/>
  <c r="G17" i="5" s="1"/>
  <c r="V18" i="5"/>
  <c r="G18" i="5" s="1"/>
  <c r="V19" i="5"/>
  <c r="G19" i="5" s="1"/>
  <c r="V20" i="5"/>
  <c r="G20" i="5" s="1"/>
  <c r="V21" i="5"/>
  <c r="G21" i="5" s="1"/>
  <c r="V22" i="5"/>
  <c r="G22" i="5" s="1"/>
  <c r="V23" i="5"/>
  <c r="G23" i="5" s="1"/>
  <c r="V24" i="5"/>
  <c r="G24" i="5" s="1"/>
  <c r="V25" i="5"/>
  <c r="G25" i="5" s="1"/>
  <c r="V26" i="5"/>
  <c r="G26" i="5" s="1"/>
  <c r="V27" i="5"/>
  <c r="G27" i="5" s="1"/>
  <c r="V28" i="5"/>
  <c r="G28" i="5" s="1"/>
  <c r="V29" i="5"/>
  <c r="G29" i="5" s="1"/>
  <c r="V30" i="5"/>
  <c r="G30" i="5" s="1"/>
  <c r="V31" i="5"/>
  <c r="G31" i="5" s="1"/>
  <c r="V32" i="5"/>
  <c r="G32" i="5" s="1"/>
  <c r="V33" i="5"/>
  <c r="G33" i="5" s="1"/>
  <c r="V34" i="5"/>
  <c r="G34" i="5" s="1"/>
  <c r="V35" i="5"/>
  <c r="G35" i="5" s="1"/>
  <c r="V36" i="5"/>
  <c r="G36" i="5" s="1"/>
  <c r="V37" i="5"/>
  <c r="G37" i="5" s="1"/>
  <c r="V38" i="5"/>
  <c r="G38" i="5" s="1"/>
  <c r="G9" i="5"/>
  <c r="R9" i="5"/>
  <c r="T9" i="5" s="1"/>
  <c r="R10" i="5"/>
  <c r="T10" i="5" s="1"/>
  <c r="R11" i="5"/>
  <c r="T11" i="5" s="1"/>
  <c r="R12" i="5"/>
  <c r="T12" i="5" s="1"/>
  <c r="R13" i="5"/>
  <c r="T13" i="5" s="1"/>
  <c r="R14" i="5"/>
  <c r="T14" i="5" s="1"/>
  <c r="R15" i="5"/>
  <c r="T15" i="5" s="1"/>
  <c r="R16" i="5"/>
  <c r="T16" i="5" s="1"/>
  <c r="R17" i="5"/>
  <c r="T17" i="5" s="1"/>
  <c r="R18" i="5"/>
  <c r="T18" i="5" s="1"/>
  <c r="R19" i="5"/>
  <c r="T19" i="5" s="1"/>
  <c r="R20" i="5"/>
  <c r="T20" i="5" s="1"/>
  <c r="R21" i="5"/>
  <c r="T21" i="5" s="1"/>
  <c r="R22" i="5"/>
  <c r="T22" i="5" s="1"/>
  <c r="R23" i="5"/>
  <c r="T23" i="5" s="1"/>
  <c r="R24" i="5"/>
  <c r="R25" i="5"/>
  <c r="R26" i="5"/>
  <c r="R27" i="5"/>
  <c r="R28" i="5"/>
  <c r="R29" i="5"/>
  <c r="R30" i="5"/>
  <c r="R31" i="5"/>
  <c r="R32" i="5"/>
  <c r="R33" i="5"/>
  <c r="R34" i="5"/>
  <c r="R35" i="5"/>
  <c r="R36" i="5"/>
  <c r="R37" i="5"/>
  <c r="R38" i="5"/>
  <c r="L20" i="5"/>
  <c r="N20" i="5" s="1"/>
  <c r="L19" i="5"/>
  <c r="N19" i="5" s="1"/>
  <c r="L18" i="5"/>
  <c r="N18" i="5" s="1"/>
  <c r="L17" i="5"/>
  <c r="N17" i="5" s="1"/>
  <c r="L16" i="5"/>
  <c r="N16" i="5" s="1"/>
  <c r="L15" i="5"/>
  <c r="N15" i="5" s="1"/>
  <c r="L14" i="5"/>
  <c r="N14" i="5" s="1"/>
  <c r="L13" i="5"/>
  <c r="N13" i="5" s="1"/>
  <c r="L12" i="5"/>
  <c r="N12" i="5" s="1"/>
  <c r="L11" i="5"/>
  <c r="N11" i="5" s="1"/>
  <c r="L10" i="5"/>
  <c r="N10" i="5" s="1"/>
  <c r="L9" i="5"/>
  <c r="N9" i="5" s="1"/>
  <c r="I31" i="7" l="1"/>
  <c r="M26" i="8" l="1"/>
  <c r="O26" i="8" s="1"/>
  <c r="M17" i="8"/>
  <c r="O17" i="8" s="1"/>
  <c r="M28" i="8"/>
  <c r="O28" i="8" s="1"/>
  <c r="M27" i="8"/>
  <c r="O27" i="8" s="1"/>
  <c r="M25" i="8"/>
  <c r="O25" i="8" s="1"/>
  <c r="M24" i="8"/>
  <c r="O24" i="8" s="1"/>
  <c r="M23" i="8"/>
  <c r="O23" i="8" s="1"/>
  <c r="M22" i="8"/>
  <c r="O22" i="8" s="1"/>
  <c r="M21" i="8"/>
  <c r="O21" i="8" s="1"/>
  <c r="M20" i="8"/>
  <c r="O20" i="8" s="1"/>
  <c r="M19" i="8"/>
  <c r="O19" i="8" s="1"/>
  <c r="M18" i="8"/>
  <c r="O18" i="8" s="1"/>
  <c r="M16" i="8"/>
  <c r="O16" i="8" s="1"/>
  <c r="M14" i="8"/>
  <c r="O14" i="8" s="1"/>
  <c r="M13" i="8"/>
  <c r="O13" i="8" s="1"/>
  <c r="M12" i="8"/>
  <c r="O12" i="8" s="1"/>
  <c r="M11" i="8"/>
  <c r="O11" i="8" s="1"/>
  <c r="M15" i="8"/>
  <c r="O15" i="8" s="1"/>
  <c r="M10" i="8"/>
  <c r="O10" i="8" s="1"/>
  <c r="M9" i="8"/>
  <c r="O9" i="8" s="1"/>
  <c r="G67" i="7"/>
  <c r="I67" i="7" s="1"/>
  <c r="G66" i="7"/>
  <c r="I66" i="7" s="1"/>
  <c r="G65" i="7"/>
  <c r="I65" i="7" s="1"/>
  <c r="G64" i="7"/>
  <c r="I64" i="7" s="1"/>
  <c r="G63" i="7"/>
  <c r="I63" i="7" s="1"/>
  <c r="G62" i="7"/>
  <c r="I62" i="7" s="1"/>
  <c r="G61" i="7"/>
  <c r="I61" i="7" s="1"/>
  <c r="G60" i="7"/>
  <c r="I60" i="7" s="1"/>
  <c r="G59" i="7"/>
  <c r="I59" i="7" s="1"/>
  <c r="G58" i="7"/>
  <c r="I58" i="7" s="1"/>
  <c r="G57" i="7"/>
  <c r="I57" i="7" s="1"/>
  <c r="G56" i="7"/>
  <c r="I56" i="7" s="1"/>
  <c r="G55" i="7"/>
  <c r="I55" i="7" s="1"/>
  <c r="G54" i="7"/>
  <c r="I54" i="7" s="1"/>
  <c r="G53" i="7"/>
  <c r="I53" i="7" s="1"/>
  <c r="G52" i="7"/>
  <c r="I52" i="7" s="1"/>
  <c r="G51" i="7"/>
  <c r="I51" i="7" s="1"/>
  <c r="G50" i="7"/>
  <c r="I50" i="7" s="1"/>
  <c r="G49" i="7"/>
  <c r="I49" i="7" s="1"/>
  <c r="G48" i="7"/>
  <c r="I48" i="7" s="1"/>
  <c r="G47" i="7"/>
  <c r="I47" i="7" s="1"/>
  <c r="G46" i="7"/>
  <c r="I46" i="7" s="1"/>
  <c r="G45" i="7"/>
  <c r="I45" i="7" s="1"/>
  <c r="G44" i="7"/>
  <c r="I44" i="7" s="1"/>
  <c r="G43" i="7"/>
  <c r="I43" i="7" s="1"/>
  <c r="G42" i="7"/>
  <c r="I42" i="7" s="1"/>
  <c r="G41" i="7"/>
  <c r="I41" i="7" s="1"/>
  <c r="G40" i="7"/>
  <c r="I40" i="7" s="1"/>
  <c r="G39" i="7"/>
  <c r="I39" i="7" s="1"/>
  <c r="G38" i="7"/>
  <c r="I38" i="7" s="1"/>
  <c r="I36" i="7"/>
  <c r="I35" i="7"/>
  <c r="I34" i="7"/>
  <c r="I33" i="7"/>
  <c r="I32" i="7"/>
  <c r="I30" i="7"/>
  <c r="I29" i="7"/>
  <c r="I28" i="7"/>
  <c r="I27" i="7"/>
  <c r="I26" i="7"/>
  <c r="I25" i="7"/>
  <c r="I24" i="7"/>
  <c r="I23" i="7"/>
  <c r="I22" i="7"/>
  <c r="I21" i="7"/>
  <c r="I20" i="7"/>
  <c r="I19" i="7"/>
  <c r="I18" i="7"/>
  <c r="I17" i="7"/>
  <c r="I16" i="7"/>
  <c r="I15" i="7"/>
  <c r="I14" i="7"/>
  <c r="I13" i="7"/>
  <c r="I12" i="7"/>
  <c r="I11" i="7"/>
  <c r="I10" i="7"/>
  <c r="I9" i="7"/>
  <c r="I8" i="7"/>
  <c r="I7" i="7"/>
  <c r="I13" i="6"/>
  <c r="I14" i="6"/>
  <c r="I15" i="6"/>
  <c r="I16" i="6"/>
  <c r="I17" i="6"/>
  <c r="I18" i="6"/>
  <c r="I19" i="6"/>
  <c r="I20" i="6"/>
  <c r="I21" i="6"/>
  <c r="I22" i="6"/>
  <c r="I23" i="6"/>
  <c r="I24" i="6"/>
  <c r="I25" i="6"/>
  <c r="I26" i="6"/>
  <c r="I27" i="6"/>
  <c r="I28" i="6"/>
  <c r="I29" i="6"/>
  <c r="I30" i="6"/>
  <c r="I31" i="6"/>
  <c r="I32" i="6"/>
  <c r="I33" i="6"/>
  <c r="I34" i="6"/>
  <c r="I35" i="6"/>
  <c r="I36" i="6"/>
  <c r="G67" i="6"/>
  <c r="I67" i="6" s="1"/>
  <c r="G66" i="6"/>
  <c r="I66" i="6" s="1"/>
  <c r="G65" i="6"/>
  <c r="I65" i="6" s="1"/>
  <c r="G64" i="6"/>
  <c r="I64" i="6" s="1"/>
  <c r="G63" i="6"/>
  <c r="I63" i="6" s="1"/>
  <c r="G62" i="6"/>
  <c r="I62" i="6" s="1"/>
  <c r="G61" i="6"/>
  <c r="I61" i="6" s="1"/>
  <c r="G60" i="6"/>
  <c r="I60" i="6" s="1"/>
  <c r="G59" i="6"/>
  <c r="I59" i="6" s="1"/>
  <c r="G58" i="6"/>
  <c r="I58" i="6" s="1"/>
  <c r="G57" i="6"/>
  <c r="I57" i="6" s="1"/>
  <c r="G56" i="6"/>
  <c r="I56" i="6" s="1"/>
  <c r="G55" i="6"/>
  <c r="I55" i="6" s="1"/>
  <c r="G54" i="6"/>
  <c r="I54" i="6" s="1"/>
  <c r="G53" i="6"/>
  <c r="I53" i="6" s="1"/>
  <c r="G52" i="6"/>
  <c r="I52" i="6" s="1"/>
  <c r="G51" i="6"/>
  <c r="I51" i="6" s="1"/>
  <c r="G50" i="6"/>
  <c r="I50" i="6" s="1"/>
  <c r="G49" i="6"/>
  <c r="I49" i="6" s="1"/>
  <c r="G48" i="6"/>
  <c r="I48" i="6" s="1"/>
  <c r="G47" i="6"/>
  <c r="I47" i="6" s="1"/>
  <c r="G46" i="6"/>
  <c r="I46" i="6" s="1"/>
  <c r="G45" i="6"/>
  <c r="I45" i="6" s="1"/>
  <c r="G44" i="6"/>
  <c r="I44" i="6" s="1"/>
  <c r="G43" i="6"/>
  <c r="I43" i="6" s="1"/>
  <c r="G42" i="6"/>
  <c r="I42" i="6" s="1"/>
  <c r="G41" i="6"/>
  <c r="I41" i="6" s="1"/>
  <c r="G40" i="6"/>
  <c r="I40" i="6" s="1"/>
  <c r="G39" i="6"/>
  <c r="I39" i="6" s="1"/>
  <c r="G38" i="6"/>
  <c r="I38" i="6" s="1"/>
  <c r="I12" i="6"/>
  <c r="I11" i="6"/>
  <c r="I10" i="6"/>
  <c r="I9" i="6"/>
  <c r="I8" i="6"/>
  <c r="I7" i="6"/>
  <c r="L21" i="5"/>
  <c r="N21" i="5" s="1"/>
  <c r="L22" i="5"/>
  <c r="N22" i="5" s="1"/>
  <c r="L23" i="5"/>
  <c r="N23" i="5" s="1"/>
  <c r="L24" i="5"/>
  <c r="N24" i="5" s="1"/>
  <c r="L25" i="5"/>
  <c r="N25" i="5" s="1"/>
  <c r="L26" i="5"/>
  <c r="N26" i="5" s="1"/>
  <c r="L27" i="5"/>
  <c r="N27" i="5" s="1"/>
  <c r="L28" i="5"/>
  <c r="N28" i="5" s="1"/>
  <c r="L29" i="5"/>
  <c r="N29" i="5" s="1"/>
  <c r="L30" i="5"/>
  <c r="N30" i="5" s="1"/>
  <c r="L31" i="5"/>
  <c r="N31" i="5" s="1"/>
  <c r="L32" i="5"/>
  <c r="N32" i="5" s="1"/>
  <c r="L33" i="5"/>
  <c r="N33" i="5" s="1"/>
  <c r="L34" i="5"/>
  <c r="N34" i="5" s="1"/>
  <c r="L35" i="5"/>
  <c r="N35" i="5" s="1"/>
  <c r="L36" i="5"/>
  <c r="N36" i="5" s="1"/>
  <c r="L37" i="5"/>
  <c r="N37" i="5" s="1"/>
  <c r="L38" i="5"/>
  <c r="N38" i="5" s="1"/>
  <c r="I68" i="6" l="1"/>
  <c r="I69" i="6" s="1"/>
  <c r="O29" i="8"/>
  <c r="O30" i="8" s="1"/>
  <c r="I68" i="7"/>
  <c r="I69" i="7" s="1"/>
  <c r="N39" i="5"/>
  <c r="N40" i="5" s="1"/>
</calcChain>
</file>

<file path=xl/sharedStrings.xml><?xml version="1.0" encoding="utf-8"?>
<sst xmlns="http://schemas.openxmlformats.org/spreadsheetml/2006/main" count="754" uniqueCount="131">
  <si>
    <t>抗がん薬曝露調査 （環境モニタリング）</t>
    <rPh sb="0" eb="1">
      <t>コウ</t>
    </rPh>
    <rPh sb="3" eb="4">
      <t>ヤク</t>
    </rPh>
    <rPh sb="4" eb="6">
      <t>バクロ</t>
    </rPh>
    <rPh sb="6" eb="8">
      <t>チョウサ</t>
    </rPh>
    <rPh sb="10" eb="12">
      <t>カンキョウ</t>
    </rPh>
    <phoneticPr fontId="4"/>
  </si>
  <si>
    <t>最小受注数</t>
    <rPh sb="0" eb="2">
      <t>サイショウ</t>
    </rPh>
    <rPh sb="2" eb="5">
      <t>ジュチュウスウ</t>
    </rPh>
    <phoneticPr fontId="4"/>
  </si>
  <si>
    <r>
      <t>●</t>
    </r>
    <r>
      <rPr>
        <b/>
        <sz val="14"/>
        <color rgb="FFC00000"/>
        <rFont val="Meiryo UI"/>
        <family val="3"/>
        <charset val="128"/>
      </rPr>
      <t>1薬剤での調査</t>
    </r>
    <r>
      <rPr>
        <sz val="14"/>
        <color theme="1"/>
        <rFont val="Meiryo UI"/>
        <family val="3"/>
        <charset val="128"/>
      </rPr>
      <t>の場合：</t>
    </r>
    <r>
      <rPr>
        <b/>
        <sz val="14"/>
        <color rgb="FFC00000"/>
        <rFont val="Meiryo UI"/>
        <family val="3"/>
        <charset val="128"/>
      </rPr>
      <t>同一薬剤、かつ、10検体より</t>
    </r>
    <r>
      <rPr>
        <sz val="14"/>
        <color theme="1"/>
        <rFont val="Meiryo UI"/>
        <family val="3"/>
        <charset val="128"/>
      </rPr>
      <t>お受けいたします。
●</t>
    </r>
    <r>
      <rPr>
        <b/>
        <sz val="14"/>
        <color rgb="FFC00000"/>
        <rFont val="Meiryo UI"/>
        <family val="3"/>
        <charset val="128"/>
      </rPr>
      <t>2～3薬剤での調査</t>
    </r>
    <r>
      <rPr>
        <sz val="14"/>
        <color theme="1"/>
        <rFont val="Meiryo UI"/>
        <family val="3"/>
        <charset val="128"/>
      </rPr>
      <t>の場合：</t>
    </r>
    <r>
      <rPr>
        <b/>
        <sz val="14"/>
        <color rgb="FFC00000"/>
        <rFont val="Meiryo UI"/>
        <family val="3"/>
        <charset val="128"/>
      </rPr>
      <t>同一薬剤、かつ、5検体より</t>
    </r>
    <r>
      <rPr>
        <sz val="14"/>
        <color theme="1"/>
        <rFont val="Meiryo UI"/>
        <family val="3"/>
        <charset val="128"/>
      </rPr>
      <t>お受けいたします。
●</t>
    </r>
    <r>
      <rPr>
        <b/>
        <sz val="14"/>
        <color rgb="FFC00000"/>
        <rFont val="Meiryo UI"/>
        <family val="3"/>
        <charset val="128"/>
      </rPr>
      <t>4薬剤での調査</t>
    </r>
    <r>
      <rPr>
        <sz val="14"/>
        <color theme="1"/>
        <rFont val="Meiryo UI"/>
        <family val="3"/>
        <charset val="128"/>
      </rPr>
      <t>の場合：</t>
    </r>
    <r>
      <rPr>
        <b/>
        <sz val="14"/>
        <color rgb="FFC00000"/>
        <rFont val="Meiryo UI"/>
        <family val="3"/>
        <charset val="128"/>
      </rPr>
      <t>5検体より</t>
    </r>
    <r>
      <rPr>
        <sz val="14"/>
        <color theme="1"/>
        <rFont val="Meiryo UI"/>
        <family val="3"/>
        <charset val="128"/>
      </rPr>
      <t xml:space="preserve">お受けいたします。
</t>
    </r>
    <r>
      <rPr>
        <u/>
        <sz val="14"/>
        <color theme="1"/>
        <rFont val="Meiryo UI"/>
        <family val="3"/>
        <charset val="128"/>
      </rPr>
      <t>＊測定方法は、自由に組み合わせいただけます。</t>
    </r>
    <rPh sb="2" eb="3">
      <t>ヤク</t>
    </rPh>
    <rPh sb="3" eb="4">
      <t>ザイ</t>
    </rPh>
    <rPh sb="6" eb="8">
      <t>チョウサ</t>
    </rPh>
    <rPh sb="9" eb="11">
      <t>バアイ</t>
    </rPh>
    <rPh sb="12" eb="14">
      <t>ドウイツ</t>
    </rPh>
    <rPh sb="14" eb="16">
      <t>ヤクザイ</t>
    </rPh>
    <rPh sb="22" eb="24">
      <t>ケンタイ</t>
    </rPh>
    <rPh sb="27" eb="28">
      <t>ウ</t>
    </rPh>
    <rPh sb="40" eb="42">
      <t>ヤクザイ</t>
    </rPh>
    <rPh sb="44" eb="46">
      <t>チョウサ</t>
    </rPh>
    <rPh sb="47" eb="49">
      <t>バアイ</t>
    </rPh>
    <rPh sb="50" eb="52">
      <t>ドウイツ</t>
    </rPh>
    <rPh sb="52" eb="54">
      <t>ヤクザイ</t>
    </rPh>
    <rPh sb="59" eb="61">
      <t>ケンタイ</t>
    </rPh>
    <rPh sb="64" eb="65">
      <t>ウ</t>
    </rPh>
    <rPh sb="75" eb="77">
      <t>ヤクザイ</t>
    </rPh>
    <rPh sb="79" eb="81">
      <t>チョウサ</t>
    </rPh>
    <rPh sb="82" eb="84">
      <t>バアイ</t>
    </rPh>
    <rPh sb="86" eb="88">
      <t>ケンタイ</t>
    </rPh>
    <rPh sb="91" eb="92">
      <t>ウ</t>
    </rPh>
    <rPh sb="101" eb="103">
      <t>ソクテイ</t>
    </rPh>
    <rPh sb="103" eb="105">
      <t>ホウホウ</t>
    </rPh>
    <rPh sb="107" eb="109">
      <t>ジユウ</t>
    </rPh>
    <rPh sb="110" eb="111">
      <t>ク</t>
    </rPh>
    <rPh sb="112" eb="113">
      <t>ア</t>
    </rPh>
    <phoneticPr fontId="4"/>
  </si>
  <si>
    <t>検体のご返送について</t>
  </si>
  <si>
    <t>●検体は、「ヤマト便の【冷蔵】」にて一括（全検体）でご返送ください。
●弊社への検体のご返送は、平日午前中指定にてご返送ください。</t>
    <phoneticPr fontId="4"/>
  </si>
  <si>
    <t>調査キットについて</t>
    <rPh sb="0" eb="2">
      <t>チョウサ</t>
    </rPh>
    <phoneticPr fontId="4"/>
  </si>
  <si>
    <t>調査キットは、弊社よりお送りいたします。
お送りいたしました調査キットにて、調査を実施ください。</t>
    <rPh sb="0" eb="2">
      <t>チョウサ</t>
    </rPh>
    <rPh sb="7" eb="9">
      <t>ヘイシャ</t>
    </rPh>
    <rPh sb="12" eb="13">
      <t>オク</t>
    </rPh>
    <rPh sb="22" eb="23">
      <t>オク</t>
    </rPh>
    <rPh sb="30" eb="32">
      <t>チョウサ</t>
    </rPh>
    <rPh sb="38" eb="40">
      <t>チョウサ</t>
    </rPh>
    <rPh sb="41" eb="43">
      <t>ジッシ</t>
    </rPh>
    <phoneticPr fontId="4"/>
  </si>
  <si>
    <r>
      <t>施設名
（</t>
    </r>
    <r>
      <rPr>
        <b/>
        <sz val="14"/>
        <color rgb="FFD80C24"/>
        <rFont val="Meiryo UI"/>
        <family val="3"/>
        <charset val="128"/>
      </rPr>
      <t>調査実施先</t>
    </r>
    <r>
      <rPr>
        <b/>
        <sz val="14"/>
        <color theme="1"/>
        <rFont val="Meiryo UI"/>
        <family val="3"/>
        <charset val="128"/>
      </rPr>
      <t>）</t>
    </r>
    <rPh sb="0" eb="3">
      <t>シセツメイ</t>
    </rPh>
    <rPh sb="5" eb="7">
      <t>チョウサ</t>
    </rPh>
    <rPh sb="7" eb="10">
      <t>ジッシサキ</t>
    </rPh>
    <phoneticPr fontId="4"/>
  </si>
  <si>
    <r>
      <t>調査されるお部屋の名称
（</t>
    </r>
    <r>
      <rPr>
        <b/>
        <sz val="14"/>
        <color rgb="FFC00000"/>
        <rFont val="Meiryo UI"/>
        <family val="3"/>
        <charset val="128"/>
      </rPr>
      <t>薬剤部、外来化学療法室 など</t>
    </r>
    <r>
      <rPr>
        <b/>
        <sz val="14"/>
        <color theme="1"/>
        <rFont val="Meiryo UI"/>
        <family val="3"/>
        <charset val="128"/>
      </rPr>
      <t>）</t>
    </r>
    <rPh sb="0" eb="2">
      <t>チョウサ</t>
    </rPh>
    <rPh sb="6" eb="8">
      <t>ヘヤ</t>
    </rPh>
    <rPh sb="9" eb="11">
      <t>メイショウ</t>
    </rPh>
    <phoneticPr fontId="4"/>
  </si>
  <si>
    <r>
      <t>測定場所
（</t>
    </r>
    <r>
      <rPr>
        <b/>
        <sz val="14"/>
        <color rgb="FFC00000"/>
        <rFont val="Meiryo UI"/>
        <family val="3"/>
        <charset val="128"/>
      </rPr>
      <t>1検体ずつ記入</t>
    </r>
    <r>
      <rPr>
        <b/>
        <sz val="14"/>
        <color theme="1"/>
        <rFont val="Meiryo UI"/>
        <family val="3"/>
        <charset val="128"/>
      </rPr>
      <t>）</t>
    </r>
    <rPh sb="0" eb="2">
      <t>ソクテイ</t>
    </rPh>
    <rPh sb="2" eb="4">
      <t>バショ</t>
    </rPh>
    <phoneticPr fontId="4"/>
  </si>
  <si>
    <t>測定方法</t>
    <rPh sb="0" eb="2">
      <t>ソクテイ</t>
    </rPh>
    <rPh sb="2" eb="4">
      <t>ホウホウ</t>
    </rPh>
    <phoneticPr fontId="4"/>
  </si>
  <si>
    <t>アルコール含浸綿等
 使用枚数</t>
    <rPh sb="8" eb="9">
      <t>トウ</t>
    </rPh>
    <rPh sb="11" eb="13">
      <t>シヨウ</t>
    </rPh>
    <rPh sb="13" eb="15">
      <t>マイスウ</t>
    </rPh>
    <phoneticPr fontId="4"/>
  </si>
  <si>
    <r>
      <t xml:space="preserve">日局脱脂綿サイズ
</t>
    </r>
    <r>
      <rPr>
        <b/>
        <sz val="14"/>
        <color rgb="FFC00000"/>
        <rFont val="Meiryo UI"/>
        <family val="3"/>
        <charset val="128"/>
      </rPr>
      <t>ワイプ（拭き取り）法【従来式】
のみ入力</t>
    </r>
    <rPh sb="0" eb="1">
      <t>ニチ</t>
    </rPh>
    <rPh sb="1" eb="2">
      <t>キョク</t>
    </rPh>
    <rPh sb="2" eb="5">
      <t>ダッシメン</t>
    </rPh>
    <rPh sb="20" eb="22">
      <t>ジュウライ</t>
    </rPh>
    <rPh sb="22" eb="23">
      <t>シキ</t>
    </rPh>
    <rPh sb="27" eb="29">
      <t>ニュウリョク</t>
    </rPh>
    <phoneticPr fontId="4"/>
  </si>
  <si>
    <t>薬剤</t>
    <rPh sb="0" eb="2">
      <t>ヤクザイ</t>
    </rPh>
    <phoneticPr fontId="4"/>
  </si>
  <si>
    <t>薬剤数</t>
    <rPh sb="0" eb="2">
      <t>ヤクザイ</t>
    </rPh>
    <rPh sb="2" eb="3">
      <t>スウ</t>
    </rPh>
    <phoneticPr fontId="4"/>
  </si>
  <si>
    <t>単価
（同時分析）</t>
    <rPh sb="0" eb="2">
      <t>タンカ</t>
    </rPh>
    <rPh sb="4" eb="6">
      <t>ドウジ</t>
    </rPh>
    <rPh sb="6" eb="8">
      <t>ブンセキ</t>
    </rPh>
    <phoneticPr fontId="4"/>
  </si>
  <si>
    <t>小計</t>
    <rPh sb="0" eb="2">
      <t>ショウケイ</t>
    </rPh>
    <phoneticPr fontId="4"/>
  </si>
  <si>
    <t>備考（メモ）</t>
    <rPh sb="0" eb="2">
      <t>ビコウ</t>
    </rPh>
    <phoneticPr fontId="4"/>
  </si>
  <si>
    <t>試験結果報告書に施設名として記載いたします。
また施設名毎に報告書を発行いたします。</t>
    <rPh sb="0" eb="2">
      <t>シケン</t>
    </rPh>
    <rPh sb="2" eb="4">
      <t>ケッカ</t>
    </rPh>
    <rPh sb="4" eb="7">
      <t>ホウコクショ</t>
    </rPh>
    <rPh sb="8" eb="11">
      <t>シセツメイ</t>
    </rPh>
    <rPh sb="14" eb="16">
      <t>キサイ</t>
    </rPh>
    <rPh sb="25" eb="29">
      <t>シセツメイゴト</t>
    </rPh>
    <rPh sb="30" eb="33">
      <t>ホウコクショ</t>
    </rPh>
    <rPh sb="34" eb="36">
      <t>ハッコウ</t>
    </rPh>
    <phoneticPr fontId="4"/>
  </si>
  <si>
    <t>調査されますお部屋ごとに調査キットを小分けして発送いたします。
また、試験結果報告書にもお部屋の情報を記載いたします。</t>
    <rPh sb="0" eb="2">
      <t>チョウサ</t>
    </rPh>
    <rPh sb="7" eb="9">
      <t>ヘヤ</t>
    </rPh>
    <rPh sb="12" eb="14">
      <t>チョウサ</t>
    </rPh>
    <rPh sb="18" eb="20">
      <t>コワ</t>
    </rPh>
    <rPh sb="23" eb="25">
      <t>ハッソウ</t>
    </rPh>
    <rPh sb="35" eb="37">
      <t>シケン</t>
    </rPh>
    <rPh sb="37" eb="39">
      <t>ケッカ</t>
    </rPh>
    <rPh sb="39" eb="42">
      <t>ホウコクショ</t>
    </rPh>
    <rPh sb="45" eb="47">
      <t>ヘヤ</t>
    </rPh>
    <rPh sb="48" eb="50">
      <t>ジョウホウ</t>
    </rPh>
    <rPh sb="51" eb="53">
      <t>キサイ</t>
    </rPh>
    <phoneticPr fontId="4"/>
  </si>
  <si>
    <t>測定場所を入力　</t>
    <phoneticPr fontId="4"/>
  </si>
  <si>
    <t>（プルダウンリストより選択）</t>
    <phoneticPr fontId="4"/>
  </si>
  <si>
    <t>数値を入力</t>
    <rPh sb="0" eb="2">
      <t>スウチ</t>
    </rPh>
    <rPh sb="3" eb="5">
      <t>ニュウリョク</t>
    </rPh>
    <phoneticPr fontId="4"/>
  </si>
  <si>
    <t>（4剤同時測定が可能な薬剤では
入力不要）</t>
    <rPh sb="16" eb="18">
      <t>ニュウリョク</t>
    </rPh>
    <rPh sb="18" eb="20">
      <t>フヨウ</t>
    </rPh>
    <phoneticPr fontId="4"/>
  </si>
  <si>
    <t>CPA</t>
    <phoneticPr fontId="4"/>
  </si>
  <si>
    <t>5-FU</t>
    <phoneticPr fontId="4"/>
  </si>
  <si>
    <t>GEM</t>
    <phoneticPr fontId="4"/>
  </si>
  <si>
    <t>PTX</t>
    <phoneticPr fontId="4"/>
  </si>
  <si>
    <t>（入力不要）</t>
    <rPh sb="1" eb="3">
      <t>ニュウリョク</t>
    </rPh>
    <rPh sb="3" eb="5">
      <t>フヨウ</t>
    </rPh>
    <phoneticPr fontId="4"/>
  </si>
  <si>
    <t>（弊社にて単価入力）</t>
    <rPh sb="1" eb="3">
      <t>ヘイシャ</t>
    </rPh>
    <rPh sb="5" eb="7">
      <t>タンカ</t>
    </rPh>
    <rPh sb="7" eb="9">
      <t>ニュウリョク</t>
    </rPh>
    <phoneticPr fontId="4"/>
  </si>
  <si>
    <t>（弊社にて入力）</t>
    <rPh sb="1" eb="3">
      <t>ヘイシャ</t>
    </rPh>
    <rPh sb="5" eb="7">
      <t>ニュウリョク</t>
    </rPh>
    <phoneticPr fontId="4"/>
  </si>
  <si>
    <t>（調査薬剤をタブで選択）</t>
    <rPh sb="1" eb="3">
      <t>チョウサ</t>
    </rPh>
    <rPh sb="3" eb="5">
      <t>ヤクザイ</t>
    </rPh>
    <rPh sb="9" eb="11">
      <t>センタク</t>
    </rPh>
    <phoneticPr fontId="4"/>
  </si>
  <si>
    <t>A病院</t>
    <rPh sb="1" eb="3">
      <t>ビョウイン</t>
    </rPh>
    <phoneticPr fontId="4"/>
  </si>
  <si>
    <t>薬剤部</t>
    <rPh sb="0" eb="2">
      <t>ヤクザイ</t>
    </rPh>
    <rPh sb="2" eb="3">
      <t>ブ</t>
    </rPh>
    <phoneticPr fontId="4"/>
  </si>
  <si>
    <t>安全キャビネット内</t>
    <rPh sb="0" eb="2">
      <t>アンゼン</t>
    </rPh>
    <rPh sb="8" eb="9">
      <t>ナイ</t>
    </rPh>
    <phoneticPr fontId="3"/>
  </si>
  <si>
    <t>サンプリングシート法（25cm×25cm）【サンプリングシートの分割使用（切断）不可】</t>
  </si>
  <si>
    <t>入力不要</t>
    <rPh sb="0" eb="2">
      <t>ニュウリョク</t>
    </rPh>
    <rPh sb="2" eb="4">
      <t>フヨウ</t>
    </rPh>
    <phoneticPr fontId="4"/>
  </si>
  <si>
    <t>CPA</t>
  </si>
  <si>
    <t>5-FU</t>
  </si>
  <si>
    <t>GEM</t>
  </si>
  <si>
    <t>PTX</t>
  </si>
  <si>
    <t>●吸水シート上で調査されます場合は、三層シート最下部のシートは剥がさず、そのまま設置して調査ください。
●調査後、最上部の1枚のみを検体としてご返送ください。</t>
    <rPh sb="8" eb="10">
      <t>チョウサ</t>
    </rPh>
    <rPh sb="14" eb="16">
      <t>バアイ</t>
    </rPh>
    <rPh sb="23" eb="26">
      <t>サイカブ</t>
    </rPh>
    <rPh sb="31" eb="32">
      <t>ハ</t>
    </rPh>
    <rPh sb="44" eb="46">
      <t>チョウサ</t>
    </rPh>
    <rPh sb="53" eb="55">
      <t>チョウサ</t>
    </rPh>
    <rPh sb="55" eb="56">
      <t>ゴ</t>
    </rPh>
    <rPh sb="57" eb="59">
      <t>サイジョウ</t>
    </rPh>
    <rPh sb="59" eb="60">
      <t>ブ</t>
    </rPh>
    <rPh sb="62" eb="63">
      <t>マイ</t>
    </rPh>
    <rPh sb="66" eb="68">
      <t>ケンタイ</t>
    </rPh>
    <rPh sb="72" eb="74">
      <t>ヘンソウ</t>
    </rPh>
    <phoneticPr fontId="4"/>
  </si>
  <si>
    <t>安全キャビネット床面</t>
    <rPh sb="0" eb="2">
      <t>アンゼン</t>
    </rPh>
    <rPh sb="8" eb="10">
      <t>ユカメン</t>
    </rPh>
    <phoneticPr fontId="3"/>
  </si>
  <si>
    <t>PC・モニター・マウス・キーボード</t>
    <phoneticPr fontId="4"/>
  </si>
  <si>
    <t>ワイプ（拭き取り）法</t>
  </si>
  <si>
    <t>アルコール含浸綿2枚で拭き取れる範囲。</t>
    <rPh sb="9" eb="10">
      <t>マイ</t>
    </rPh>
    <rPh sb="11" eb="12">
      <t>フ</t>
    </rPh>
    <rPh sb="13" eb="14">
      <t>ト</t>
    </rPh>
    <rPh sb="16" eb="18">
      <t>ハンイ</t>
    </rPh>
    <phoneticPr fontId="4"/>
  </si>
  <si>
    <t>ニトリル手袋</t>
    <rPh sb="4" eb="6">
      <t>テブクロ</t>
    </rPh>
    <phoneticPr fontId="3"/>
  </si>
  <si>
    <t>アルコール含浸綿1枚で拭き取れる範囲。</t>
    <rPh sb="9" eb="10">
      <t>マイ</t>
    </rPh>
    <rPh sb="11" eb="12">
      <t>フ</t>
    </rPh>
    <rPh sb="13" eb="14">
      <t>ト</t>
    </rPh>
    <rPh sb="16" eb="18">
      <t>ハンイ</t>
    </rPh>
    <phoneticPr fontId="4"/>
  </si>
  <si>
    <t>薬剤トレイ</t>
    <rPh sb="0" eb="2">
      <t>ヤクザイ</t>
    </rPh>
    <phoneticPr fontId="3"/>
  </si>
  <si>
    <t>エアコンルーバー</t>
    <phoneticPr fontId="3"/>
  </si>
  <si>
    <t>出入り口付近の床面</t>
    <rPh sb="0" eb="1">
      <t>デ</t>
    </rPh>
    <rPh sb="1" eb="2">
      <t>イ</t>
    </rPh>
    <rPh sb="3" eb="4">
      <t>グチ</t>
    </rPh>
    <rPh sb="4" eb="6">
      <t>フキン</t>
    </rPh>
    <rPh sb="7" eb="8">
      <t>ユカ</t>
    </rPh>
    <rPh sb="8" eb="9">
      <t>メン</t>
    </rPh>
    <phoneticPr fontId="3"/>
  </si>
  <si>
    <t>モップ抽出</t>
  </si>
  <si>
    <t>使用マスク</t>
    <rPh sb="0" eb="2">
      <t>シヨウ</t>
    </rPh>
    <phoneticPr fontId="3"/>
  </si>
  <si>
    <t>マスク抽出</t>
  </si>
  <si>
    <t>外来化学療法室</t>
    <phoneticPr fontId="4"/>
  </si>
  <si>
    <t>準備台の作業面</t>
    <rPh sb="0" eb="2">
      <t>ジュンビ</t>
    </rPh>
    <rPh sb="2" eb="3">
      <t>ダイ</t>
    </rPh>
    <rPh sb="4" eb="6">
      <t>サギョウ</t>
    </rPh>
    <rPh sb="6" eb="7">
      <t>メン</t>
    </rPh>
    <phoneticPr fontId="3"/>
  </si>
  <si>
    <t>点滴ポール下の床面</t>
    <rPh sb="0" eb="2">
      <t>テンテキ</t>
    </rPh>
    <rPh sb="5" eb="6">
      <t>シタ</t>
    </rPh>
    <rPh sb="7" eb="9">
      <t>ユカメン</t>
    </rPh>
    <phoneticPr fontId="3"/>
  </si>
  <si>
    <t>PC・マウス・キーボード</t>
    <phoneticPr fontId="4"/>
  </si>
  <si>
    <t>点滴台支柱＋脚部</t>
    <rPh sb="0" eb="2">
      <t>テンテキ</t>
    </rPh>
    <rPh sb="2" eb="3">
      <t>ダイ</t>
    </rPh>
    <rPh sb="3" eb="5">
      <t>シチュウ</t>
    </rPh>
    <rPh sb="6" eb="7">
      <t>アシ</t>
    </rPh>
    <rPh sb="7" eb="8">
      <t>ブ</t>
    </rPh>
    <phoneticPr fontId="3"/>
  </si>
  <si>
    <t>リクライニングチェア（全体）</t>
    <rPh sb="11" eb="13">
      <t>ゼンタイ</t>
    </rPh>
    <phoneticPr fontId="3"/>
  </si>
  <si>
    <t>トイレ便座・蓋（男性用）</t>
    <rPh sb="6" eb="7">
      <t>フタ</t>
    </rPh>
    <rPh sb="10" eb="11">
      <t>ヨウ</t>
    </rPh>
    <phoneticPr fontId="4"/>
  </si>
  <si>
    <t>トイレ便座・蓋（女性用）</t>
    <phoneticPr fontId="4"/>
  </si>
  <si>
    <t>マスク</t>
    <phoneticPr fontId="3"/>
  </si>
  <si>
    <t>トイレ足元周辺（男性用）</t>
    <rPh sb="3" eb="5">
      <t>アシモト</t>
    </rPh>
    <rPh sb="5" eb="7">
      <t>シュウヘン</t>
    </rPh>
    <phoneticPr fontId="3"/>
  </si>
  <si>
    <t>トイレ足元周辺（女性用）</t>
    <rPh sb="3" eb="5">
      <t>アシモト</t>
    </rPh>
    <rPh sb="5" eb="7">
      <t>シュウヘン</t>
    </rPh>
    <rPh sb="8" eb="10">
      <t>ジョセイ</t>
    </rPh>
    <phoneticPr fontId="3"/>
  </si>
  <si>
    <t>合計（税抜）</t>
    <phoneticPr fontId="4"/>
  </si>
  <si>
    <t>合計（税込）</t>
    <rPh sb="0" eb="2">
      <t>ゴウケイ</t>
    </rPh>
    <rPh sb="3" eb="5">
      <t>ゼイコミ</t>
    </rPh>
    <phoneticPr fontId="4"/>
  </si>
  <si>
    <t>検体のご返送について</t>
    <phoneticPr fontId="4"/>
  </si>
  <si>
    <r>
      <t>●検体は、</t>
    </r>
    <r>
      <rPr>
        <b/>
        <sz val="14"/>
        <color rgb="FFC00000"/>
        <rFont val="Meiryo UI"/>
        <family val="3"/>
        <charset val="128"/>
      </rPr>
      <t>「ヤマト便の【冷蔵】」にて一括（全検体）</t>
    </r>
    <r>
      <rPr>
        <sz val="14"/>
        <color theme="1"/>
        <rFont val="Meiryo UI"/>
        <family val="3"/>
        <charset val="128"/>
      </rPr>
      <t>で
ご返送ください。
●弊社への</t>
    </r>
    <r>
      <rPr>
        <b/>
        <sz val="14"/>
        <color rgb="FFC00000"/>
        <rFont val="Meiryo UI"/>
        <family val="3"/>
        <charset val="128"/>
      </rPr>
      <t>検体のご返送は、平日午前中指定</t>
    </r>
    <r>
      <rPr>
        <sz val="14"/>
        <color theme="1"/>
        <rFont val="Meiryo UI"/>
        <family val="3"/>
        <charset val="128"/>
      </rPr>
      <t>にて
ご返送ください。</t>
    </r>
    <phoneticPr fontId="4"/>
  </si>
  <si>
    <t>環境モニタリング</t>
    <phoneticPr fontId="4"/>
  </si>
  <si>
    <t>CPAのみ</t>
  </si>
  <si>
    <t>CPA･5-FU</t>
  </si>
  <si>
    <t>CPA,5-FU</t>
  </si>
  <si>
    <t>CPA･5-FU･GEM</t>
  </si>
  <si>
    <t>CPA,5-FU,GEM</t>
  </si>
  <si>
    <t>CPA･5-FU･PTX</t>
  </si>
  <si>
    <t>CPA,5-FU,PTX</t>
  </si>
  <si>
    <t>CPA･5-FU･GEM･PTX</t>
  </si>
  <si>
    <t>CPA,5-FU,GEM,PTX</t>
  </si>
  <si>
    <t>CPA･PTX</t>
  </si>
  <si>
    <t>CPA,PTX</t>
  </si>
  <si>
    <t>CPA･GEM</t>
  </si>
  <si>
    <t>CPA,GEM</t>
  </si>
  <si>
    <t>CPA･GEM･PTX</t>
  </si>
  <si>
    <t>CPA,GEM,PTX</t>
  </si>
  <si>
    <t>5-FUのみ</t>
  </si>
  <si>
    <t>5-FU･PTX</t>
  </si>
  <si>
    <t>5-FU,PTX</t>
  </si>
  <si>
    <t>5-FU･GEM</t>
  </si>
  <si>
    <t>5-FU,GEM</t>
  </si>
  <si>
    <t>5-FU･GEM･PTX</t>
  </si>
  <si>
    <t>5-FU,GEM,PTX</t>
  </si>
  <si>
    <t>GEMのみ</t>
  </si>
  <si>
    <t>GEM･PTX</t>
  </si>
  <si>
    <t>GEM,PTX</t>
  </si>
  <si>
    <t>PTXのみ</t>
  </si>
  <si>
    <t>抗がん薬曝露調査 （生物学的モニタリング：尿中濃度測定）</t>
    <rPh sb="10" eb="14">
      <t>セイブツガクテキ</t>
    </rPh>
    <rPh sb="21" eb="23">
      <t>ニョウチュウ</t>
    </rPh>
    <rPh sb="23" eb="25">
      <t>ノウド</t>
    </rPh>
    <rPh sb="25" eb="27">
      <t>ソクテイ</t>
    </rPh>
    <phoneticPr fontId="4"/>
  </si>
  <si>
    <r>
      <t>B列 青色：</t>
    </r>
    <r>
      <rPr>
        <b/>
        <sz val="12"/>
        <color rgb="FFC00000"/>
        <rFont val="Meiryo UI"/>
        <family val="3"/>
        <charset val="128"/>
      </rPr>
      <t>CPA</t>
    </r>
    <r>
      <rPr>
        <sz val="12"/>
        <color theme="1"/>
        <rFont val="Meiryo UI"/>
        <family val="3"/>
        <charset val="128"/>
      </rPr>
      <t>での調査対象をご記入ください。</t>
    </r>
    <rPh sb="1" eb="2">
      <t>レツ</t>
    </rPh>
    <rPh sb="3" eb="5">
      <t>アオイロ</t>
    </rPh>
    <rPh sb="11" eb="13">
      <t>チョウサ</t>
    </rPh>
    <rPh sb="13" eb="15">
      <t>タイショウ</t>
    </rPh>
    <rPh sb="17" eb="19">
      <t>キニュウ</t>
    </rPh>
    <phoneticPr fontId="4"/>
  </si>
  <si>
    <r>
      <t>B列 オレンジ色（下段の方にございます）：</t>
    </r>
    <r>
      <rPr>
        <b/>
        <sz val="12"/>
        <color rgb="FFC00000"/>
        <rFont val="Meiryo UI"/>
        <family val="3"/>
        <charset val="128"/>
      </rPr>
      <t>白金</t>
    </r>
    <r>
      <rPr>
        <sz val="12"/>
        <color theme="1"/>
        <rFont val="Meiryo UI"/>
        <family val="3"/>
        <charset val="128"/>
      </rPr>
      <t>での調査対象をご記入ください。</t>
    </r>
    <rPh sb="1" eb="2">
      <t>レツ</t>
    </rPh>
    <rPh sb="7" eb="8">
      <t>イロ</t>
    </rPh>
    <rPh sb="9" eb="11">
      <t>ゲダン</t>
    </rPh>
    <rPh sb="12" eb="13">
      <t>ホウ</t>
    </rPh>
    <rPh sb="21" eb="23">
      <t>ハッキン</t>
    </rPh>
    <rPh sb="25" eb="27">
      <t>チョウサ</t>
    </rPh>
    <rPh sb="27" eb="29">
      <t>タイショウ</t>
    </rPh>
    <rPh sb="31" eb="33">
      <t>キニュウ</t>
    </rPh>
    <phoneticPr fontId="4"/>
  </si>
  <si>
    <t>生物学的モニタリング（尿）</t>
    <phoneticPr fontId="4"/>
  </si>
  <si>
    <r>
      <t>施設名
（</t>
    </r>
    <r>
      <rPr>
        <b/>
        <sz val="11"/>
        <color rgb="FFD80C24"/>
        <rFont val="Meiryo UI"/>
        <family val="3"/>
        <charset val="128"/>
      </rPr>
      <t>調査実施先</t>
    </r>
    <r>
      <rPr>
        <b/>
        <sz val="11"/>
        <color theme="1"/>
        <rFont val="Meiryo UI"/>
        <family val="3"/>
        <charset val="128"/>
      </rPr>
      <t>）</t>
    </r>
    <phoneticPr fontId="4"/>
  </si>
  <si>
    <r>
      <t>検体名
（</t>
    </r>
    <r>
      <rPr>
        <b/>
        <sz val="11"/>
        <color rgb="FFC00000"/>
        <rFont val="Meiryo UI"/>
        <family val="3"/>
        <charset val="128"/>
      </rPr>
      <t>1検体ずつ記入</t>
    </r>
    <r>
      <rPr>
        <b/>
        <sz val="11"/>
        <color theme="1"/>
        <rFont val="Meiryo UI"/>
        <family val="3"/>
        <charset val="128"/>
      </rPr>
      <t>）</t>
    </r>
    <rPh sb="0" eb="2">
      <t>ケンタイ</t>
    </rPh>
    <rPh sb="2" eb="3">
      <t>メイ</t>
    </rPh>
    <phoneticPr fontId="4"/>
  </si>
  <si>
    <t>試験結果報告書に施設名として記載いたします。
また施設名毎に報告書を発行いたします。</t>
    <phoneticPr fontId="4"/>
  </si>
  <si>
    <r>
      <t xml:space="preserve">（検体名を入力ください）
</t>
    </r>
    <r>
      <rPr>
        <b/>
        <sz val="11"/>
        <color rgb="FFC00000"/>
        <rFont val="Meiryo UI"/>
        <family val="3"/>
        <charset val="128"/>
      </rPr>
      <t>個人情報が分かりませんよう、
イニシャルや英字・数字などで構いません。
【例：Y.T 様、A 様、１様 など】</t>
    </r>
    <rPh sb="1" eb="3">
      <t>ケンタイ</t>
    </rPh>
    <rPh sb="3" eb="4">
      <t>メイ</t>
    </rPh>
    <rPh sb="5" eb="7">
      <t>ニュウリョク</t>
    </rPh>
    <rPh sb="13" eb="15">
      <t>コジン</t>
    </rPh>
    <rPh sb="15" eb="17">
      <t>ジョウホウ</t>
    </rPh>
    <rPh sb="18" eb="19">
      <t>ワ</t>
    </rPh>
    <rPh sb="34" eb="36">
      <t>エイジ</t>
    </rPh>
    <rPh sb="37" eb="39">
      <t>スウジ</t>
    </rPh>
    <rPh sb="42" eb="43">
      <t>カマ</t>
    </rPh>
    <rPh sb="50" eb="51">
      <t>レイ</t>
    </rPh>
    <rPh sb="56" eb="57">
      <t>サマ</t>
    </rPh>
    <rPh sb="60" eb="61">
      <t>サマ</t>
    </rPh>
    <rPh sb="63" eb="64">
      <t>サマ</t>
    </rPh>
    <phoneticPr fontId="4"/>
  </si>
  <si>
    <t>（変更不可）</t>
    <rPh sb="1" eb="3">
      <t>ヘンコウ</t>
    </rPh>
    <rPh sb="3" eb="5">
      <t>フカ</t>
    </rPh>
    <phoneticPr fontId="4"/>
  </si>
  <si>
    <r>
      <t>数値は</t>
    </r>
    <r>
      <rPr>
        <b/>
        <sz val="11"/>
        <color rgb="FFC00000"/>
        <rFont val="Meiryo UI"/>
        <family val="3"/>
        <charset val="128"/>
      </rPr>
      <t>1</t>
    </r>
    <r>
      <rPr>
        <b/>
        <sz val="11"/>
        <rFont val="Meiryo UI"/>
        <family val="3"/>
        <charset val="128"/>
      </rPr>
      <t>で固定</t>
    </r>
    <phoneticPr fontId="4"/>
  </si>
  <si>
    <t>（弊社にて入力）</t>
    <phoneticPr fontId="4"/>
  </si>
  <si>
    <t>尿中濃度測定</t>
    <rPh sb="0" eb="2">
      <t>ニョウチュウ</t>
    </rPh>
    <rPh sb="2" eb="4">
      <t>ノウド</t>
    </rPh>
    <rPh sb="4" eb="6">
      <t>ソクテイ</t>
    </rPh>
    <phoneticPr fontId="4"/>
  </si>
  <si>
    <t>最小発注数：1セット（5検体）から受託可能です。</t>
    <rPh sb="0" eb="2">
      <t>サイショウ</t>
    </rPh>
    <rPh sb="2" eb="4">
      <t>ハッチュウ</t>
    </rPh>
    <rPh sb="4" eb="5">
      <t>スウ</t>
    </rPh>
    <rPh sb="12" eb="14">
      <t>ケンタイ</t>
    </rPh>
    <rPh sb="17" eb="19">
      <t>ジュタク</t>
    </rPh>
    <rPh sb="19" eb="21">
      <t>カノウ</t>
    </rPh>
    <phoneticPr fontId="4"/>
  </si>
  <si>
    <t>6検体目からは、1検体単位で追加可能です。</t>
    <rPh sb="1" eb="3">
      <t>ケンタイ</t>
    </rPh>
    <rPh sb="3" eb="4">
      <t>メ</t>
    </rPh>
    <rPh sb="9" eb="11">
      <t>ケンタイ</t>
    </rPh>
    <rPh sb="11" eb="13">
      <t>タンイ</t>
    </rPh>
    <rPh sb="14" eb="16">
      <t>ツイカ</t>
    </rPh>
    <rPh sb="16" eb="18">
      <t>カノウ</t>
    </rPh>
    <phoneticPr fontId="4"/>
  </si>
  <si>
    <r>
      <t xml:space="preserve">（検体名を入力ください）
</t>
    </r>
    <r>
      <rPr>
        <b/>
        <sz val="11"/>
        <color rgb="FFC00000"/>
        <rFont val="Meiryo UI"/>
        <family val="3"/>
        <charset val="128"/>
      </rPr>
      <t>個人情報が分かりませんよう、
イニシャルや英字・数字などで構いません。
【例：Y.T 様、A 様、1様 など】</t>
    </r>
    <phoneticPr fontId="4"/>
  </si>
  <si>
    <t>（入力不要）</t>
  </si>
  <si>
    <t>白金</t>
    <rPh sb="0" eb="2">
      <t>ハッキン</t>
    </rPh>
    <phoneticPr fontId="4"/>
  </si>
  <si>
    <t>最小発注数：1セット（5検体）から受託可能です。</t>
    <phoneticPr fontId="4"/>
  </si>
  <si>
    <t>6検体目からは、1検体単位で追加可能です。</t>
    <phoneticPr fontId="4"/>
  </si>
  <si>
    <r>
      <t>●検体は、</t>
    </r>
    <r>
      <rPr>
        <b/>
        <sz val="14"/>
        <color rgb="FFC00000"/>
        <rFont val="Meiryo UI"/>
        <family val="3"/>
        <charset val="128"/>
      </rPr>
      <t>「ヤマト便の【冷凍】」にて一括（全検体）</t>
    </r>
    <r>
      <rPr>
        <sz val="14"/>
        <color theme="1"/>
        <rFont val="Meiryo UI"/>
        <family val="3"/>
        <charset val="128"/>
      </rPr>
      <t>で
ご返送ください。
●弊社への</t>
    </r>
    <r>
      <rPr>
        <b/>
        <sz val="14"/>
        <color rgb="FFC00000"/>
        <rFont val="Meiryo UI"/>
        <family val="3"/>
        <charset val="128"/>
      </rPr>
      <t>検体のご返送は、平日午前中指定</t>
    </r>
    <r>
      <rPr>
        <sz val="14"/>
        <color theme="1"/>
        <rFont val="Meiryo UI"/>
        <family val="3"/>
        <charset val="128"/>
      </rPr>
      <t>にて
ご返送ください。</t>
    </r>
    <rPh sb="12" eb="14">
      <t>レイトウ</t>
    </rPh>
    <phoneticPr fontId="4"/>
  </si>
  <si>
    <t>抗がん薬曝露調査（生物学的モニタリング：唾液中濃度測定）</t>
    <rPh sb="9" eb="11">
      <t>セイブツ</t>
    </rPh>
    <rPh sb="11" eb="12">
      <t>ガク</t>
    </rPh>
    <rPh sb="12" eb="13">
      <t>テキ</t>
    </rPh>
    <rPh sb="20" eb="23">
      <t>ダエキチュウ</t>
    </rPh>
    <rPh sb="23" eb="25">
      <t>ノウド</t>
    </rPh>
    <rPh sb="25" eb="27">
      <t>ソクテイ</t>
    </rPh>
    <phoneticPr fontId="4"/>
  </si>
  <si>
    <t>生物学的モニタリング（唾液）</t>
    <rPh sb="11" eb="13">
      <t>ダエキ</t>
    </rPh>
    <phoneticPr fontId="4"/>
  </si>
  <si>
    <t>唾液中濃度測定</t>
    <rPh sb="0" eb="3">
      <t>ダエキチュウ</t>
    </rPh>
    <rPh sb="3" eb="5">
      <t>ノウド</t>
    </rPh>
    <rPh sb="5" eb="7">
      <t>ソクテイ</t>
    </rPh>
    <phoneticPr fontId="4"/>
  </si>
  <si>
    <t>唾液中濃度測定</t>
    <rPh sb="0" eb="2">
      <t>ダエキ</t>
    </rPh>
    <rPh sb="2" eb="3">
      <t>チュウ</t>
    </rPh>
    <rPh sb="3" eb="5">
      <t>ノウド</t>
    </rPh>
    <rPh sb="5" eb="7">
      <t>ソクテイ</t>
    </rPh>
    <phoneticPr fontId="4"/>
  </si>
  <si>
    <t>サンプリングシート法（10cm×10cm）【サンプリングシートの分割使用（切断）不可】</t>
  </si>
  <si>
    <t>サンプリングシート法</t>
  </si>
  <si>
    <t>10cmサイズ</t>
  </si>
  <si>
    <t>25cmサイズ</t>
  </si>
  <si>
    <t>ワイプ法</t>
  </si>
  <si>
    <t>マスク抽出法</t>
  </si>
  <si>
    <t>腕カバー抽出法</t>
  </si>
  <si>
    <t>シューズカバー抽出法</t>
  </si>
  <si>
    <t>モップ抽出法</t>
  </si>
  <si>
    <t>ガウン抽出法</t>
  </si>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</sst>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76" formatCode="&quot; &quot;@"/>
    <numFmt numFmtId="177" formatCode="_ * #,##0_ ;_ * \-#,##0_ ;_ * &quot;-&quot;?_ ;_ @_ "/>
    <numFmt numFmtId="178" formatCode="_ * #,##0.0_ ;_ * \-#,##0.0_ ;_ * &quot;-&quot;?_ ;_ @_ "/>
  </numFmts>
  <fonts count="29" x14ac:knownFonts="1">
    <font>
      <sz val="11"/>
      <color theme="1"/>
      <name val="游ゴシック"/>
      <family val="2"/>
      <charset val="128"/>
      <scheme val="minor"/>
    </font>
    <font>
      <sz val="11"/>
      <color theme="1"/>
      <name val="游ゴシック"/>
      <family val="2"/>
      <charset val="128"/>
    </font>
    <font>
      <sz val="11"/>
      <color theme="1"/>
      <name val="游ゴシック"/>
      <family val="2"/>
      <charset val="128"/>
      <scheme val="minor"/>
    </font>
    <font>
      <u/>
      <sz val="22"/>
      <color theme="1"/>
      <name val="Meiryo UI"/>
      <family val="3"/>
      <charset val="128"/>
    </font>
    <font>
      <sz val="6"/>
      <name val="游ゴシック"/>
      <family val="2"/>
      <charset val="128"/>
      <scheme val="minor"/>
    </font>
    <font>
      <u/>
      <sz val="16"/>
      <color theme="1"/>
      <name val="Meiryo UI"/>
      <family val="3"/>
      <charset val="128"/>
    </font>
    <font>
      <b/>
      <sz val="11"/>
      <color theme="1"/>
      <name val="Meiryo UI"/>
      <family val="3"/>
      <charset val="128"/>
    </font>
    <font>
      <sz val="11"/>
      <name val="Meiryo UI"/>
      <family val="3"/>
      <charset val="128"/>
    </font>
    <font>
      <sz val="12"/>
      <color theme="1"/>
      <name val="Meiryo UI"/>
      <family val="3"/>
      <charset val="128"/>
    </font>
    <font>
      <sz val="11"/>
      <color rgb="FFFF0000"/>
      <name val="Meiryo UI"/>
      <family val="3"/>
      <charset val="128"/>
    </font>
    <font>
      <sz val="11"/>
      <color theme="1"/>
      <name val="Meiryo UI"/>
      <family val="3"/>
      <charset val="128"/>
    </font>
    <font>
      <b/>
      <sz val="14"/>
      <color theme="1"/>
      <name val="Meiryo UI"/>
      <family val="3"/>
      <charset val="128"/>
    </font>
    <font>
      <b/>
      <sz val="11"/>
      <name val="Meiryo UI"/>
      <family val="3"/>
      <charset val="128"/>
    </font>
    <font>
      <b/>
      <sz val="11"/>
      <color rgb="FFC00000"/>
      <name val="Meiryo UI"/>
      <family val="3"/>
      <charset val="128"/>
    </font>
    <font>
      <b/>
      <sz val="12"/>
      <color rgb="FFC00000"/>
      <name val="Meiryo UI"/>
      <family val="3"/>
      <charset val="128"/>
    </font>
    <font>
      <b/>
      <sz val="12"/>
      <color theme="1"/>
      <name val="Meiryo UI"/>
      <family val="3"/>
      <charset val="128"/>
    </font>
    <font>
      <b/>
      <sz val="12"/>
      <name val="Meiryo UI"/>
      <family val="3"/>
      <charset val="128"/>
    </font>
    <font>
      <sz val="22"/>
      <color theme="1"/>
      <name val="Meiryo UI"/>
      <family val="3"/>
      <charset val="128"/>
    </font>
    <font>
      <u/>
      <sz val="20"/>
      <color theme="1"/>
      <name val="Meiryo UI"/>
      <family val="3"/>
      <charset val="128"/>
    </font>
    <font>
      <b/>
      <sz val="14"/>
      <color rgb="FFC00000"/>
      <name val="Meiryo UI"/>
      <family val="3"/>
      <charset val="128"/>
    </font>
    <font>
      <sz val="16"/>
      <color theme="1"/>
      <name val="Meiryo UI"/>
      <family val="3"/>
      <charset val="128"/>
    </font>
    <font>
      <sz val="14"/>
      <color theme="1"/>
      <name val="Meiryo UI"/>
      <family val="3"/>
      <charset val="128"/>
    </font>
    <font>
      <b/>
      <u/>
      <sz val="14"/>
      <color rgb="FFC00000"/>
      <name val="Meiryo UI"/>
      <family val="3"/>
      <charset val="128"/>
    </font>
    <font>
      <sz val="12"/>
      <name val="Meiryo UI"/>
      <family val="3"/>
      <charset val="128"/>
    </font>
    <font>
      <u/>
      <sz val="14"/>
      <color theme="1"/>
      <name val="Meiryo UI"/>
      <family val="3"/>
      <charset val="128"/>
    </font>
    <font>
      <b/>
      <sz val="14"/>
      <color rgb="FFD80C24"/>
      <name val="Meiryo UI"/>
      <family val="3"/>
      <charset val="128"/>
    </font>
    <font>
      <b/>
      <sz val="11"/>
      <color rgb="FFD80C24"/>
      <name val="Meiryo UI"/>
      <family val="3"/>
      <charset val="128"/>
    </font>
    <font>
      <sz val="11"/>
      <color theme="0"/>
      <name val="Meiryo UI"/>
      <family val="3"/>
      <charset val="128"/>
    </font>
    <font>
      <u/>
      <sz val="22"/>
      <color theme="0"/>
      <name val="Meiryo UI"/>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medium">
        <color indexed="64"/>
      </right>
      <top/>
      <bottom/>
      <diagonal/>
    </border>
    <border>
      <left/>
      <right style="thin">
        <color indexed="64"/>
      </right>
      <top style="medium">
        <color indexed="64"/>
      </top>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242">
    <xf numFmtId="0" fontId="0" fillId="0" borderId="0" xfId="0">
      <alignment vertical="center"/>
    </xf>
    <xf numFmtId="0" fontId="5" fillId="0" borderId="0" xfId="1" applyFont="1" applyProtection="1">
      <alignment vertical="center"/>
      <protection locked="0"/>
    </xf>
    <xf numFmtId="0" fontId="6" fillId="0" borderId="0" xfId="1" applyFont="1" applyAlignment="1" applyProtection="1">
      <alignment horizontal="center" vertical="center"/>
      <protection locked="0"/>
    </xf>
    <xf numFmtId="0" fontId="10" fillId="0" borderId="0" xfId="1" applyFont="1" applyProtection="1">
      <alignment vertical="center"/>
      <protection locked="0"/>
    </xf>
    <xf numFmtId="0" fontId="10" fillId="0" borderId="7" xfId="1" applyFont="1" applyBorder="1" applyAlignment="1" applyProtection="1">
      <alignment vertical="center" wrapText="1"/>
      <protection locked="0"/>
    </xf>
    <xf numFmtId="0" fontId="10" fillId="0" borderId="0" xfId="1" applyFont="1" applyAlignment="1" applyProtection="1">
      <alignment horizontal="center" vertical="center"/>
      <protection locked="0"/>
    </xf>
    <xf numFmtId="41" fontId="10" fillId="0" borderId="0" xfId="1" applyNumberFormat="1" applyFont="1" applyProtection="1">
      <alignment vertical="center"/>
      <protection locked="0"/>
    </xf>
    <xf numFmtId="178" fontId="10" fillId="0" borderId="0" xfId="1" applyNumberFormat="1" applyFont="1" applyProtection="1">
      <alignment vertical="center"/>
      <protection locked="0"/>
    </xf>
    <xf numFmtId="0" fontId="9" fillId="0" borderId="10" xfId="1" applyFont="1" applyBorder="1" applyProtection="1">
      <alignment vertical="center"/>
      <protection locked="0"/>
    </xf>
    <xf numFmtId="0" fontId="10" fillId="0" borderId="6" xfId="1" applyFont="1" applyBorder="1" applyAlignment="1" applyProtection="1">
      <alignment horizontal="center" vertical="center"/>
      <protection locked="0"/>
    </xf>
    <xf numFmtId="0" fontId="10" fillId="0" borderId="13" xfId="1" applyFont="1" applyBorder="1" applyAlignment="1" applyProtection="1">
      <alignment horizontal="center" vertical="center"/>
      <protection locked="0"/>
    </xf>
    <xf numFmtId="0" fontId="10" fillId="0" borderId="22" xfId="1" applyFont="1" applyBorder="1" applyProtection="1">
      <alignment vertical="center"/>
      <protection locked="0"/>
    </xf>
    <xf numFmtId="0" fontId="10" fillId="0" borderId="5"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8" xfId="1" applyFont="1" applyBorder="1" applyProtection="1">
      <alignment vertical="center"/>
      <protection locked="0"/>
    </xf>
    <xf numFmtId="0" fontId="10" fillId="0" borderId="9" xfId="1" applyFont="1" applyBorder="1" applyProtection="1">
      <alignment vertical="center"/>
      <protection locked="0"/>
    </xf>
    <xf numFmtId="0" fontId="10" fillId="0" borderId="10" xfId="1" applyFont="1" applyBorder="1" applyAlignment="1" applyProtection="1">
      <alignment horizontal="center" vertical="center"/>
      <protection locked="0"/>
    </xf>
    <xf numFmtId="0" fontId="15" fillId="5" borderId="6" xfId="1" applyFont="1" applyFill="1" applyBorder="1" applyAlignment="1" applyProtection="1">
      <alignment horizontal="center" vertical="center"/>
      <protection locked="0"/>
    </xf>
    <xf numFmtId="0" fontId="10" fillId="0" borderId="25" xfId="1" applyFont="1" applyBorder="1" applyAlignment="1" applyProtection="1">
      <alignment horizontal="center" vertical="center"/>
      <protection locked="0"/>
    </xf>
    <xf numFmtId="0" fontId="10" fillId="0" borderId="12"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0" fillId="0" borderId="28" xfId="1" applyFont="1" applyBorder="1" applyAlignment="1" applyProtection="1">
      <alignment vertical="center" wrapText="1"/>
      <protection locked="0"/>
    </xf>
    <xf numFmtId="41" fontId="8" fillId="4" borderId="3" xfId="1" applyNumberFormat="1" applyFont="1" applyFill="1" applyBorder="1" applyProtection="1">
      <alignment vertical="center"/>
      <protection locked="0"/>
    </xf>
    <xf numFmtId="0" fontId="8" fillId="4" borderId="6" xfId="1" applyFont="1" applyFill="1" applyBorder="1" applyAlignment="1" applyProtection="1">
      <alignment horizontal="center" vertical="center"/>
      <protection locked="0"/>
    </xf>
    <xf numFmtId="41" fontId="8" fillId="4" borderId="6" xfId="1" applyNumberFormat="1" applyFont="1" applyFill="1" applyBorder="1" applyProtection="1">
      <alignment vertical="center"/>
      <protection locked="0"/>
    </xf>
    <xf numFmtId="0" fontId="8" fillId="4" borderId="13" xfId="1" applyFont="1" applyFill="1" applyBorder="1" applyAlignment="1" applyProtection="1">
      <alignment horizontal="center" vertical="center"/>
      <protection locked="0"/>
    </xf>
    <xf numFmtId="41" fontId="8" fillId="4" borderId="13" xfId="1" applyNumberFormat="1" applyFont="1" applyFill="1" applyBorder="1" applyProtection="1">
      <alignment vertical="center"/>
      <protection locked="0"/>
    </xf>
    <xf numFmtId="0" fontId="8" fillId="4" borderId="12" xfId="1" applyFont="1" applyFill="1" applyBorder="1" applyAlignment="1" applyProtection="1">
      <alignment horizontal="center" vertical="center"/>
      <protection locked="0"/>
    </xf>
    <xf numFmtId="41" fontId="8" fillId="4" borderId="12" xfId="1" applyNumberFormat="1" applyFont="1" applyFill="1" applyBorder="1" applyProtection="1">
      <alignment vertical="center"/>
      <protection locked="0"/>
    </xf>
    <xf numFmtId="0" fontId="16" fillId="8" borderId="6" xfId="1" applyFont="1" applyFill="1" applyBorder="1" applyAlignment="1" applyProtection="1">
      <alignment horizontal="center" vertical="center"/>
      <protection locked="0"/>
    </xf>
    <xf numFmtId="41" fontId="8" fillId="4" borderId="23" xfId="1" applyNumberFormat="1" applyFont="1" applyFill="1" applyBorder="1" applyProtection="1">
      <alignment vertical="center"/>
      <protection locked="0"/>
    </xf>
    <xf numFmtId="0" fontId="15" fillId="5" borderId="2" xfId="1" applyFont="1" applyFill="1" applyBorder="1" applyAlignment="1" applyProtection="1">
      <alignment horizontal="center" vertical="center"/>
      <protection locked="0"/>
    </xf>
    <xf numFmtId="0" fontId="8" fillId="4" borderId="2" xfId="1" applyFont="1" applyFill="1" applyBorder="1" applyAlignment="1" applyProtection="1">
      <alignment horizontal="center" vertical="center"/>
      <protection locked="0"/>
    </xf>
    <xf numFmtId="41" fontId="8" fillId="4" borderId="1" xfId="1" applyNumberFormat="1" applyFont="1" applyFill="1" applyBorder="1" applyProtection="1">
      <alignment vertical="center"/>
      <protection locked="0"/>
    </xf>
    <xf numFmtId="41" fontId="8" fillId="4" borderId="2" xfId="1" applyNumberFormat="1" applyFont="1" applyFill="1" applyBorder="1" applyProtection="1">
      <alignment vertical="center"/>
      <protection locked="0"/>
    </xf>
    <xf numFmtId="0" fontId="10" fillId="0" borderId="30" xfId="1" applyFont="1" applyBorder="1" applyAlignment="1" applyProtection="1">
      <alignment horizontal="center" vertical="center"/>
      <protection locked="0"/>
    </xf>
    <xf numFmtId="41" fontId="8" fillId="4" borderId="31" xfId="1" applyNumberFormat="1" applyFont="1" applyFill="1" applyBorder="1" applyProtection="1">
      <alignment vertical="center"/>
      <protection locked="0"/>
    </xf>
    <xf numFmtId="0" fontId="10" fillId="0" borderId="9"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9" xfId="1" applyFont="1" applyBorder="1" applyProtection="1">
      <alignment vertical="center"/>
      <protection locked="0"/>
    </xf>
    <xf numFmtId="0" fontId="15" fillId="4" borderId="23" xfId="1" applyFont="1" applyFill="1" applyBorder="1" applyAlignment="1" applyProtection="1">
      <alignment horizontal="center" vertical="center"/>
      <protection locked="0"/>
    </xf>
    <xf numFmtId="0" fontId="15" fillId="4" borderId="6" xfId="1" applyFont="1" applyFill="1" applyBorder="1" applyAlignment="1" applyProtection="1">
      <alignment horizontal="center" vertical="center"/>
      <protection locked="0"/>
    </xf>
    <xf numFmtId="0" fontId="15" fillId="4" borderId="2" xfId="1" applyFont="1" applyFill="1" applyBorder="1" applyAlignment="1" applyProtection="1">
      <alignment horizontal="center" vertical="center"/>
      <protection locked="0"/>
    </xf>
    <xf numFmtId="0" fontId="15" fillId="4" borderId="31" xfId="1" applyFont="1" applyFill="1" applyBorder="1" applyAlignment="1" applyProtection="1">
      <alignment horizontal="center" vertical="center"/>
      <protection locked="0"/>
    </xf>
    <xf numFmtId="0" fontId="15" fillId="4" borderId="1" xfId="1" applyFont="1" applyFill="1" applyBorder="1" applyAlignment="1" applyProtection="1">
      <alignment horizontal="center" vertical="center"/>
      <protection locked="0"/>
    </xf>
    <xf numFmtId="0" fontId="15" fillId="4" borderId="12" xfId="1" applyFont="1" applyFill="1" applyBorder="1" applyAlignment="1" applyProtection="1">
      <alignment horizontal="center" vertical="center"/>
      <protection locked="0"/>
    </xf>
    <xf numFmtId="176" fontId="12" fillId="0" borderId="23" xfId="1" applyNumberFormat="1" applyFont="1" applyBorder="1" applyAlignment="1" applyProtection="1">
      <alignment horizontal="center" vertical="center"/>
      <protection locked="0"/>
    </xf>
    <xf numFmtId="176" fontId="12" fillId="0" borderId="6" xfId="1" applyNumberFormat="1" applyFont="1" applyBorder="1" applyAlignment="1" applyProtection="1">
      <alignment horizontal="center" vertical="center"/>
      <protection locked="0"/>
    </xf>
    <xf numFmtId="176" fontId="12" fillId="0" borderId="2" xfId="1" applyNumberFormat="1" applyFont="1" applyBorder="1" applyAlignment="1" applyProtection="1">
      <alignment horizontal="center" vertical="center"/>
      <protection locked="0"/>
    </xf>
    <xf numFmtId="176" fontId="12" fillId="0" borderId="31" xfId="1" applyNumberFormat="1" applyFont="1" applyBorder="1" applyAlignment="1" applyProtection="1">
      <alignment horizontal="center" vertical="center"/>
      <protection locked="0"/>
    </xf>
    <xf numFmtId="176" fontId="12" fillId="0" borderId="1"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3" fillId="0" borderId="0" xfId="1" applyFont="1" applyAlignment="1" applyProtection="1">
      <alignment horizontal="left" vertical="center"/>
      <protection locked="0"/>
    </xf>
    <xf numFmtId="0" fontId="3" fillId="0" borderId="0" xfId="1" applyFont="1" applyAlignment="1" applyProtection="1">
      <alignment horizontal="centerContinuous" vertical="center"/>
      <protection locked="0"/>
    </xf>
    <xf numFmtId="0" fontId="12" fillId="2" borderId="12" xfId="1" applyFont="1" applyFill="1" applyBorder="1" applyAlignment="1" applyProtection="1">
      <alignment horizontal="center" vertical="center"/>
      <protection locked="0"/>
    </xf>
    <xf numFmtId="42" fontId="11" fillId="4" borderId="21" xfId="1" applyNumberFormat="1" applyFont="1" applyFill="1" applyBorder="1" applyAlignment="1" applyProtection="1">
      <alignment horizontal="right" vertical="center"/>
      <protection locked="0"/>
    </xf>
    <xf numFmtId="42" fontId="11" fillId="4" borderId="8" xfId="1" applyNumberFormat="1" applyFont="1" applyFill="1" applyBorder="1" applyAlignment="1" applyProtection="1">
      <alignment horizontal="right" vertical="center"/>
      <protection locked="0"/>
    </xf>
    <xf numFmtId="0" fontId="10" fillId="0" borderId="14" xfId="1" applyFont="1" applyBorder="1" applyAlignment="1" applyProtection="1">
      <alignment vertical="center" wrapText="1"/>
      <protection locked="0"/>
    </xf>
    <xf numFmtId="0" fontId="10" fillId="0" borderId="28" xfId="1" applyFont="1" applyBorder="1" applyAlignment="1" applyProtection="1">
      <alignment horizontal="center" vertical="center" wrapText="1"/>
      <protection locked="0"/>
    </xf>
    <xf numFmtId="0" fontId="10" fillId="0" borderId="16" xfId="1" applyFont="1" applyBorder="1" applyAlignment="1" applyProtection="1">
      <alignment vertical="center" wrapText="1"/>
      <protection locked="0"/>
    </xf>
    <xf numFmtId="0" fontId="16" fillId="8" borderId="2" xfId="1" applyFont="1" applyFill="1" applyBorder="1" applyAlignment="1" applyProtection="1">
      <alignment horizontal="center" vertical="center"/>
      <protection locked="0"/>
    </xf>
    <xf numFmtId="0" fontId="10" fillId="0" borderId="29" xfId="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16" fillId="8" borderId="3" xfId="1" applyFont="1" applyFill="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8" fillId="4" borderId="3" xfId="1" applyFont="1" applyFill="1" applyBorder="1" applyAlignment="1" applyProtection="1">
      <alignment horizontal="center" vertical="center"/>
      <protection locked="0"/>
    </xf>
    <xf numFmtId="0" fontId="10" fillId="0" borderId="39" xfId="1" applyFont="1" applyBorder="1" applyAlignment="1" applyProtection="1">
      <alignment vertical="center" wrapText="1"/>
      <protection locked="0"/>
    </xf>
    <xf numFmtId="0" fontId="10" fillId="0" borderId="28" xfId="1" applyFont="1" applyBorder="1" applyAlignment="1" applyProtection="1">
      <alignment horizontal="left" vertical="center" wrapText="1"/>
      <protection locked="0"/>
    </xf>
    <xf numFmtId="0" fontId="10" fillId="0" borderId="1" xfId="1" applyFont="1" applyBorder="1" applyAlignment="1" applyProtection="1">
      <alignment horizontal="center" vertical="center"/>
      <protection locked="0"/>
    </xf>
    <xf numFmtId="42" fontId="11" fillId="4" borderId="10" xfId="1" applyNumberFormat="1" applyFont="1" applyFill="1" applyBorder="1" applyAlignment="1" applyProtection="1">
      <alignment horizontal="right" vertical="center"/>
      <protection locked="0"/>
    </xf>
    <xf numFmtId="0" fontId="10" fillId="0" borderId="42" xfId="1" applyFont="1" applyBorder="1" applyProtection="1">
      <alignment vertical="center"/>
      <protection locked="0"/>
    </xf>
    <xf numFmtId="176" fontId="7" fillId="0" borderId="23" xfId="1" applyNumberFormat="1" applyFont="1" applyBorder="1" applyAlignment="1" applyProtection="1">
      <alignment horizontal="center" vertical="center"/>
      <protection locked="0"/>
    </xf>
    <xf numFmtId="176" fontId="7" fillId="0" borderId="1" xfId="1" applyNumberFormat="1" applyFont="1" applyBorder="1" applyAlignment="1" applyProtection="1">
      <alignment horizontal="center" vertical="center"/>
      <protection locked="0"/>
    </xf>
    <xf numFmtId="176" fontId="7" fillId="0" borderId="6" xfId="1" applyNumberFormat="1" applyFont="1" applyBorder="1" applyAlignment="1" applyProtection="1">
      <alignment horizontal="center" vertical="center"/>
      <protection locked="0"/>
    </xf>
    <xf numFmtId="176" fontId="7" fillId="0" borderId="3" xfId="1" applyNumberFormat="1" applyFont="1" applyBorder="1" applyAlignment="1" applyProtection="1">
      <alignment horizontal="center" vertical="center"/>
      <protection locked="0"/>
    </xf>
    <xf numFmtId="0" fontId="8" fillId="0" borderId="0" xfId="1" applyFont="1" applyProtection="1">
      <alignment vertical="center"/>
      <protection locked="0"/>
    </xf>
    <xf numFmtId="0" fontId="11" fillId="0" borderId="0" xfId="1" applyFont="1" applyAlignment="1" applyProtection="1">
      <alignment horizontal="center" vertical="center"/>
      <protection locked="0"/>
    </xf>
    <xf numFmtId="0" fontId="11" fillId="6" borderId="17" xfId="1" applyFont="1" applyFill="1" applyBorder="1" applyAlignment="1" applyProtection="1">
      <alignment horizontal="center" vertical="center"/>
      <protection locked="0"/>
    </xf>
    <xf numFmtId="0" fontId="11" fillId="6" borderId="43" xfId="1" applyFont="1" applyFill="1" applyBorder="1" applyAlignment="1" applyProtection="1">
      <alignment horizontal="center" vertical="center" wrapText="1"/>
      <protection locked="0"/>
    </xf>
    <xf numFmtId="0" fontId="11" fillId="6" borderId="18" xfId="1" applyFont="1" applyFill="1" applyBorder="1" applyAlignment="1" applyProtection="1">
      <alignment horizontal="center" vertical="center" wrapText="1"/>
      <protection locked="0"/>
    </xf>
    <xf numFmtId="0" fontId="11" fillId="6" borderId="18" xfId="1" applyFont="1" applyFill="1" applyBorder="1" applyAlignment="1" applyProtection="1">
      <alignment horizontal="center" vertical="center"/>
      <protection locked="0"/>
    </xf>
    <xf numFmtId="0" fontId="11" fillId="6" borderId="20" xfId="1" applyFont="1" applyFill="1" applyBorder="1" applyAlignment="1" applyProtection="1">
      <alignment horizontal="center" vertical="center"/>
      <protection locked="0"/>
    </xf>
    <xf numFmtId="0" fontId="5" fillId="0" borderId="0" xfId="1" applyFont="1" applyAlignment="1" applyProtection="1">
      <alignment horizontal="left" vertical="center"/>
      <protection locked="0"/>
    </xf>
    <xf numFmtId="0" fontId="3" fillId="0" borderId="0" xfId="1" applyFont="1" applyProtection="1">
      <alignment vertical="center"/>
      <protection locked="0"/>
    </xf>
    <xf numFmtId="0" fontId="21" fillId="0" borderId="0" xfId="1" applyFont="1" applyProtection="1">
      <alignment vertical="center"/>
      <protection locked="0"/>
    </xf>
    <xf numFmtId="0" fontId="21" fillId="0" borderId="0" xfId="1" applyFont="1" applyAlignment="1" applyProtection="1">
      <alignment horizontal="center" vertical="center"/>
      <protection locked="0"/>
    </xf>
    <xf numFmtId="0" fontId="11" fillId="3" borderId="17" xfId="1" applyFont="1" applyFill="1" applyBorder="1" applyAlignment="1" applyProtection="1">
      <alignment horizontal="centerContinuous" vertical="center"/>
      <protection locked="0"/>
    </xf>
    <xf numFmtId="0" fontId="11" fillId="3" borderId="18" xfId="1" applyFont="1" applyFill="1" applyBorder="1" applyAlignment="1" applyProtection="1">
      <alignment horizontal="centerContinuous" vertical="center"/>
      <protection locked="0"/>
    </xf>
    <xf numFmtId="0" fontId="21" fillId="3" borderId="20" xfId="1" applyFont="1" applyFill="1" applyBorder="1" applyAlignment="1" applyProtection="1">
      <alignment vertical="center" wrapText="1"/>
      <protection locked="0"/>
    </xf>
    <xf numFmtId="0" fontId="6" fillId="0" borderId="1" xfId="1" applyFont="1" applyBorder="1" applyAlignment="1" applyProtection="1">
      <alignment horizontal="center" vertical="center"/>
      <protection locked="0"/>
    </xf>
    <xf numFmtId="0" fontId="15" fillId="4" borderId="3" xfId="1" applyFont="1" applyFill="1" applyBorder="1" applyAlignment="1" applyProtection="1">
      <alignment horizontal="center" vertical="center"/>
      <protection locked="0"/>
    </xf>
    <xf numFmtId="0" fontId="10" fillId="3" borderId="17" xfId="1" applyFont="1" applyFill="1" applyBorder="1" applyAlignment="1" applyProtection="1">
      <alignment horizontal="center" vertical="center"/>
      <protection locked="0"/>
    </xf>
    <xf numFmtId="0" fontId="12" fillId="3" borderId="45" xfId="1" applyFont="1" applyFill="1" applyBorder="1" applyAlignment="1" applyProtection="1">
      <alignment horizontal="center" vertical="center" wrapText="1"/>
      <protection locked="0"/>
    </xf>
    <xf numFmtId="0" fontId="13" fillId="7" borderId="18" xfId="1" applyFont="1" applyFill="1" applyBorder="1" applyAlignment="1" applyProtection="1">
      <alignment horizontal="center" vertical="center"/>
      <protection locked="0"/>
    </xf>
    <xf numFmtId="0" fontId="12" fillId="3" borderId="18" xfId="1" applyFont="1" applyFill="1" applyBorder="1" applyAlignment="1" applyProtection="1">
      <alignment horizontal="center" vertical="center"/>
      <protection locked="0"/>
    </xf>
    <xf numFmtId="0" fontId="12" fillId="4" borderId="18" xfId="1" applyFont="1" applyFill="1" applyBorder="1" applyAlignment="1" applyProtection="1">
      <alignment horizontal="center" vertical="center"/>
      <protection locked="0"/>
    </xf>
    <xf numFmtId="0" fontId="12" fillId="4" borderId="20" xfId="1" applyFont="1" applyFill="1" applyBorder="1" applyAlignment="1" applyProtection="1">
      <alignment horizontal="center" vertical="center"/>
      <protection locked="0"/>
    </xf>
    <xf numFmtId="0" fontId="21" fillId="0" borderId="32" xfId="1" applyFont="1" applyBorder="1" applyAlignment="1" applyProtection="1">
      <alignment vertical="center" wrapText="1"/>
      <protection locked="0"/>
    </xf>
    <xf numFmtId="0" fontId="8" fillId="2" borderId="44" xfId="1" applyFont="1" applyFill="1" applyBorder="1" applyAlignment="1" applyProtection="1">
      <alignment horizontal="center" vertical="center"/>
      <protection locked="0"/>
    </xf>
    <xf numFmtId="0" fontId="8" fillId="2" borderId="40" xfId="1" applyFont="1" applyFill="1" applyBorder="1" applyAlignment="1" applyProtection="1">
      <alignment horizontal="center" vertical="center"/>
      <protection locked="0"/>
    </xf>
    <xf numFmtId="0" fontId="20" fillId="0" borderId="0" xfId="1" applyFont="1" applyAlignment="1" applyProtection="1">
      <alignment horizontal="left" vertical="center"/>
      <protection locked="0"/>
    </xf>
    <xf numFmtId="0" fontId="5" fillId="0" borderId="0" xfId="1" applyFont="1" applyAlignment="1" applyProtection="1">
      <alignment horizontal="center" vertical="center"/>
      <protection locked="0"/>
    </xf>
    <xf numFmtId="177" fontId="11" fillId="9" borderId="8" xfId="1" applyNumberFormat="1" applyFont="1" applyFill="1" applyBorder="1" applyAlignment="1" applyProtection="1">
      <alignment horizontal="center" vertical="center"/>
      <protection locked="0"/>
    </xf>
    <xf numFmtId="0" fontId="11" fillId="3" borderId="8" xfId="1" applyFont="1" applyFill="1" applyBorder="1" applyAlignment="1" applyProtection="1">
      <alignment horizontal="center" vertical="center"/>
      <protection locked="0"/>
    </xf>
    <xf numFmtId="0" fontId="21" fillId="3" borderId="10" xfId="1" applyFont="1" applyFill="1" applyBorder="1" applyAlignment="1" applyProtection="1">
      <alignment vertical="center" wrapText="1"/>
      <protection locked="0"/>
    </xf>
    <xf numFmtId="0" fontId="19" fillId="9" borderId="10" xfId="1" applyFont="1" applyFill="1" applyBorder="1" applyAlignment="1" applyProtection="1">
      <alignment vertical="center" wrapText="1"/>
      <protection locked="0"/>
    </xf>
    <xf numFmtId="0" fontId="8" fillId="0" borderId="0" xfId="1" applyFont="1" applyAlignment="1" applyProtection="1">
      <alignment horizontal="center" vertical="center"/>
      <protection locked="0"/>
    </xf>
    <xf numFmtId="0" fontId="23" fillId="2" borderId="3" xfId="1" applyFont="1" applyFill="1" applyBorder="1" applyAlignment="1" applyProtection="1">
      <alignment horizontal="center" vertical="center"/>
      <protection locked="0"/>
    </xf>
    <xf numFmtId="0" fontId="23" fillId="2" borderId="6" xfId="1" applyFont="1" applyFill="1" applyBorder="1" applyAlignment="1" applyProtection="1">
      <alignment horizontal="center" vertical="center"/>
      <protection locked="0"/>
    </xf>
    <xf numFmtId="0" fontId="23" fillId="2" borderId="2" xfId="1" applyFont="1" applyFill="1" applyBorder="1" applyAlignment="1" applyProtection="1">
      <alignment horizontal="center" vertical="center"/>
      <protection locked="0"/>
    </xf>
    <xf numFmtId="0" fontId="23" fillId="2" borderId="12" xfId="1" applyFont="1" applyFill="1" applyBorder="1" applyAlignment="1" applyProtection="1">
      <alignment horizontal="center" vertical="center"/>
      <protection locked="0"/>
    </xf>
    <xf numFmtId="0" fontId="23" fillId="2" borderId="13" xfId="1" applyFont="1" applyFill="1" applyBorder="1" applyAlignment="1" applyProtection="1">
      <alignment horizontal="center" vertical="center"/>
      <protection locked="0"/>
    </xf>
    <xf numFmtId="0" fontId="23" fillId="2" borderId="31" xfId="1" applyFont="1" applyFill="1" applyBorder="1" applyAlignment="1" applyProtection="1">
      <alignment horizontal="center" vertical="center"/>
      <protection locked="0"/>
    </xf>
    <xf numFmtId="0" fontId="23" fillId="3" borderId="12" xfId="1" applyFont="1" applyFill="1" applyBorder="1" applyAlignment="1" applyProtection="1">
      <alignment horizontal="center" vertical="center"/>
      <protection locked="0"/>
    </xf>
    <xf numFmtId="0" fontId="23" fillId="3" borderId="6" xfId="1" applyFont="1" applyFill="1" applyBorder="1" applyAlignment="1" applyProtection="1">
      <alignment horizontal="center" vertical="center"/>
      <protection locked="0"/>
    </xf>
    <xf numFmtId="0" fontId="23" fillId="3" borderId="2" xfId="1" applyFont="1" applyFill="1" applyBorder="1" applyAlignment="1" applyProtection="1">
      <alignment horizontal="center" vertical="center"/>
      <protection locked="0"/>
    </xf>
    <xf numFmtId="0" fontId="23" fillId="3" borderId="31" xfId="1" applyFont="1" applyFill="1" applyBorder="1" applyAlignment="1" applyProtection="1">
      <alignment horizontal="center" vertical="center"/>
      <protection locked="0"/>
    </xf>
    <xf numFmtId="0" fontId="23" fillId="3" borderId="3" xfId="1" applyFont="1" applyFill="1" applyBorder="1" applyAlignment="1" applyProtection="1">
      <alignment horizontal="center" vertical="center"/>
      <protection locked="0"/>
    </xf>
    <xf numFmtId="0" fontId="10" fillId="3" borderId="9" xfId="1" applyFont="1" applyFill="1" applyBorder="1" applyAlignment="1" applyProtection="1">
      <alignment horizontal="center" vertical="center"/>
      <protection locked="0"/>
    </xf>
    <xf numFmtId="0" fontId="8" fillId="2" borderId="46" xfId="1" applyFont="1" applyFill="1" applyBorder="1" applyAlignment="1" applyProtection="1">
      <alignment horizontal="center" vertical="center"/>
      <protection locked="0"/>
    </xf>
    <xf numFmtId="0" fontId="10" fillId="2" borderId="44" xfId="1" applyFont="1" applyFill="1" applyBorder="1" applyAlignment="1" applyProtection="1">
      <alignment horizontal="center" vertical="center"/>
      <protection locked="0"/>
    </xf>
    <xf numFmtId="0" fontId="10" fillId="2" borderId="47" xfId="1" applyFont="1" applyFill="1" applyBorder="1" applyAlignment="1" applyProtection="1">
      <alignment horizontal="center" vertical="center"/>
      <protection locked="0"/>
    </xf>
    <xf numFmtId="0" fontId="10" fillId="2" borderId="48" xfId="1" applyFont="1" applyFill="1" applyBorder="1" applyAlignment="1" applyProtection="1">
      <alignment horizontal="center" vertical="center"/>
      <protection locked="0"/>
    </xf>
    <xf numFmtId="0" fontId="10" fillId="3" borderId="41" xfId="1" applyFont="1" applyFill="1" applyBorder="1" applyAlignment="1" applyProtection="1">
      <alignment horizontal="center" vertical="center"/>
      <protection locked="0"/>
    </xf>
    <xf numFmtId="0" fontId="10" fillId="3" borderId="44" xfId="1" applyFont="1" applyFill="1" applyBorder="1" applyAlignment="1" applyProtection="1">
      <alignment horizontal="center" vertical="center"/>
      <protection locked="0"/>
    </xf>
    <xf numFmtId="0" fontId="10" fillId="3" borderId="47" xfId="1" applyFont="1" applyFill="1" applyBorder="1" applyAlignment="1" applyProtection="1">
      <alignment horizontal="center" vertical="center"/>
      <protection locked="0"/>
    </xf>
    <xf numFmtId="0" fontId="10" fillId="3" borderId="48" xfId="1"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protection locked="0"/>
    </xf>
    <xf numFmtId="0" fontId="10" fillId="2" borderId="6" xfId="1" applyFont="1" applyFill="1" applyBorder="1" applyAlignment="1" applyProtection="1">
      <alignment horizontal="center" vertical="center"/>
      <protection locked="0"/>
    </xf>
    <xf numFmtId="0" fontId="10" fillId="2" borderId="50" xfId="1" applyFont="1" applyFill="1" applyBorder="1" applyAlignment="1" applyProtection="1">
      <alignment horizontal="center" vertical="center"/>
      <protection locked="0"/>
    </xf>
    <xf numFmtId="0" fontId="15" fillId="5" borderId="23" xfId="1" applyFont="1" applyFill="1" applyBorder="1" applyAlignment="1" applyProtection="1">
      <alignment horizontal="center" vertical="center"/>
      <protection locked="0"/>
    </xf>
    <xf numFmtId="0" fontId="27" fillId="0" borderId="0" xfId="1" applyFont="1" applyProtection="1">
      <alignment vertical="center"/>
      <protection locked="0"/>
    </xf>
    <xf numFmtId="0" fontId="27" fillId="0" borderId="0" xfId="3" applyFont="1">
      <alignment vertical="center"/>
    </xf>
    <xf numFmtId="0" fontId="27" fillId="0" borderId="0" xfId="0" applyFont="1">
      <alignment vertical="center"/>
    </xf>
    <xf numFmtId="0" fontId="3" fillId="0" borderId="0" xfId="1" applyFont="1" applyAlignment="1">
      <alignment horizontal="left" vertical="center"/>
    </xf>
    <xf numFmtId="0" fontId="8" fillId="2" borderId="35" xfId="1" applyFont="1" applyFill="1" applyBorder="1">
      <alignment vertical="center"/>
    </xf>
    <xf numFmtId="0" fontId="8" fillId="2" borderId="34" xfId="1" applyFont="1" applyFill="1" applyBorder="1">
      <alignment vertical="center"/>
    </xf>
    <xf numFmtId="0" fontId="8" fillId="2" borderId="22" xfId="1" applyFont="1" applyFill="1" applyBorder="1">
      <alignment vertical="center"/>
    </xf>
    <xf numFmtId="0" fontId="3" fillId="2" borderId="0" xfId="1" applyFont="1" applyFill="1" applyAlignment="1">
      <alignment horizontal="left" vertical="center"/>
    </xf>
    <xf numFmtId="0" fontId="17" fillId="0" borderId="0" xfId="1" applyFont="1" applyAlignment="1">
      <alignment horizontal="left" vertical="center"/>
    </xf>
    <xf numFmtId="0" fontId="8" fillId="3" borderId="36" xfId="1" applyFont="1" applyFill="1" applyBorder="1" applyAlignment="1">
      <alignment horizontal="left" vertical="center"/>
    </xf>
    <xf numFmtId="0" fontId="3" fillId="3" borderId="37" xfId="1" applyFont="1" applyFill="1" applyBorder="1" applyAlignment="1">
      <alignment horizontal="left" vertical="center"/>
    </xf>
    <xf numFmtId="0" fontId="3" fillId="3" borderId="38" xfId="1" applyFont="1" applyFill="1" applyBorder="1" applyAlignment="1">
      <alignment horizontal="left" vertical="center"/>
    </xf>
    <xf numFmtId="0" fontId="3" fillId="3" borderId="0" xfId="1" applyFont="1" applyFill="1" applyAlignment="1">
      <alignment horizontal="left" vertical="center"/>
    </xf>
    <xf numFmtId="0" fontId="3" fillId="0" borderId="0" xfId="1" applyFont="1" applyAlignment="1">
      <alignment horizontal="center" vertical="center"/>
    </xf>
    <xf numFmtId="0" fontId="28" fillId="0" borderId="0" xfId="1" applyFont="1" applyAlignment="1">
      <alignment horizontal="left" vertical="center"/>
    </xf>
    <xf numFmtId="0" fontId="6" fillId="6" borderId="17" xfId="1" applyFont="1" applyFill="1" applyBorder="1" applyAlignment="1">
      <alignment horizontal="center" vertical="center"/>
    </xf>
    <xf numFmtId="0" fontId="6" fillId="6" borderId="43" xfId="1" applyFont="1" applyFill="1" applyBorder="1" applyAlignment="1">
      <alignment horizontal="center" vertical="center" wrapText="1"/>
    </xf>
    <xf numFmtId="0" fontId="6" fillId="6" borderId="18" xfId="1" applyFont="1" applyFill="1" applyBorder="1" applyAlignment="1">
      <alignment horizontal="center" vertical="center" wrapText="1"/>
    </xf>
    <xf numFmtId="0" fontId="6" fillId="6" borderId="18" xfId="1" applyFont="1" applyFill="1" applyBorder="1" applyAlignment="1">
      <alignment horizontal="center" vertical="center"/>
    </xf>
    <xf numFmtId="0" fontId="6" fillId="6" borderId="20"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8" xfId="1" applyFont="1" applyFill="1" applyBorder="1" applyAlignment="1">
      <alignment horizontal="center" vertical="center" wrapText="1"/>
    </xf>
    <xf numFmtId="0" fontId="13" fillId="7" borderId="18" xfId="1" applyFont="1" applyFill="1" applyBorder="1" applyAlignment="1">
      <alignment horizontal="center" vertical="center"/>
    </xf>
    <xf numFmtId="0" fontId="12" fillId="2" borderId="18" xfId="1" applyFont="1" applyFill="1" applyBorder="1" applyAlignment="1">
      <alignment horizontal="center" vertical="center"/>
    </xf>
    <xf numFmtId="0" fontId="12" fillId="4" borderId="18" xfId="1" applyFont="1" applyFill="1" applyBorder="1" applyAlignment="1">
      <alignment horizontal="center" vertical="center"/>
    </xf>
    <xf numFmtId="0" fontId="12" fillId="4" borderId="20" xfId="1" applyFont="1" applyFill="1" applyBorder="1" applyAlignment="1">
      <alignment horizontal="center" vertical="center"/>
    </xf>
    <xf numFmtId="0" fontId="5" fillId="0" borderId="0" xfId="1" applyFont="1">
      <alignment vertical="center"/>
    </xf>
    <xf numFmtId="0" fontId="8" fillId="3" borderId="37" xfId="1" applyFont="1" applyFill="1" applyBorder="1">
      <alignment vertical="center"/>
    </xf>
    <xf numFmtId="0" fontId="8" fillId="3" borderId="38" xfId="1" applyFont="1" applyFill="1" applyBorder="1">
      <alignment vertical="center"/>
    </xf>
    <xf numFmtId="0" fontId="6" fillId="0" borderId="0" xfId="1" applyFont="1" applyAlignment="1">
      <alignment horizontal="center" vertical="center"/>
    </xf>
    <xf numFmtId="0" fontId="10" fillId="0" borderId="0" xfId="1" applyFont="1">
      <alignment vertical="center"/>
    </xf>
    <xf numFmtId="0" fontId="10" fillId="0" borderId="0" xfId="1" applyFont="1" applyAlignment="1">
      <alignment horizontal="center" vertical="center"/>
    </xf>
    <xf numFmtId="0" fontId="3" fillId="0" borderId="0" xfId="1" applyFont="1">
      <alignment vertical="center"/>
    </xf>
    <xf numFmtId="0" fontId="27" fillId="0" borderId="0" xfId="1" applyFont="1" applyAlignment="1">
      <alignment horizontal="right" vertical="center"/>
    </xf>
    <xf numFmtId="0" fontId="11" fillId="3" borderId="8" xfId="1" applyFont="1" applyFill="1" applyBorder="1" applyAlignment="1">
      <alignment horizontal="center" vertical="center"/>
    </xf>
    <xf numFmtId="0" fontId="21" fillId="3" borderId="10" xfId="1" applyFont="1" applyFill="1" applyBorder="1" applyAlignment="1">
      <alignment vertical="center" wrapText="1"/>
    </xf>
    <xf numFmtId="0" fontId="5" fillId="0" borderId="0" xfId="1" applyFont="1" applyAlignment="1">
      <alignment horizontal="left" vertical="center"/>
    </xf>
    <xf numFmtId="0" fontId="20" fillId="0" borderId="0" xfId="1" applyFont="1" applyAlignment="1">
      <alignment horizontal="left" vertical="center"/>
    </xf>
    <xf numFmtId="177" fontId="11" fillId="9" borderId="8" xfId="1" applyNumberFormat="1" applyFont="1" applyFill="1" applyBorder="1" applyAlignment="1">
      <alignment horizontal="center" vertical="center"/>
    </xf>
    <xf numFmtId="0" fontId="19" fillId="9" borderId="10" xfId="1" applyFont="1" applyFill="1" applyBorder="1" applyAlignment="1">
      <alignment vertical="center" wrapText="1"/>
    </xf>
    <xf numFmtId="0" fontId="5" fillId="0" borderId="0" xfId="1" applyFont="1" applyAlignment="1">
      <alignment horizontal="center" vertical="center"/>
    </xf>
    <xf numFmtId="0" fontId="8" fillId="0" borderId="0" xfId="1" applyFont="1" applyAlignment="1">
      <alignment horizontal="center" vertical="center"/>
    </xf>
    <xf numFmtId="0" fontId="3" fillId="0" borderId="0" xfId="1" applyFont="1" applyAlignment="1">
      <alignment horizontal="centerContinuous" vertical="center"/>
    </xf>
    <xf numFmtId="0" fontId="11" fillId="0" borderId="0" xfId="1" applyFont="1" applyAlignment="1">
      <alignment horizontal="center" vertical="center"/>
    </xf>
    <xf numFmtId="0" fontId="11" fillId="6" borderId="17" xfId="1" applyFont="1" applyFill="1" applyBorder="1" applyAlignment="1">
      <alignment horizontal="center" vertical="center"/>
    </xf>
    <xf numFmtId="0" fontId="11" fillId="6" borderId="43" xfId="1" applyFont="1" applyFill="1" applyBorder="1" applyAlignment="1">
      <alignment horizontal="center" vertical="center" wrapText="1"/>
    </xf>
    <xf numFmtId="0" fontId="11" fillId="6" borderId="18" xfId="1" applyFont="1" applyFill="1" applyBorder="1" applyAlignment="1">
      <alignment horizontal="center" vertical="center" wrapText="1"/>
    </xf>
    <xf numFmtId="0" fontId="11" fillId="6" borderId="18" xfId="1" applyFont="1" applyFill="1" applyBorder="1" applyAlignment="1">
      <alignment horizontal="center" vertical="center"/>
    </xf>
    <xf numFmtId="0" fontId="11" fillId="6" borderId="20" xfId="1" applyFont="1" applyFill="1" applyBorder="1" applyAlignment="1">
      <alignment horizontal="center" vertical="center"/>
    </xf>
    <xf numFmtId="0" fontId="8" fillId="0" borderId="0" xfId="1" applyFont="1">
      <alignment vertical="center"/>
    </xf>
    <xf numFmtId="0" fontId="16" fillId="2" borderId="12" xfId="1" applyFont="1" applyFill="1" applyBorder="1" applyAlignment="1">
      <alignment horizontal="center" vertical="center"/>
    </xf>
    <xf numFmtId="0" fontId="12" fillId="2" borderId="11"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2" fillId="2" borderId="23" xfId="1" applyFont="1" applyFill="1" applyBorder="1" applyAlignment="1" applyProtection="1">
      <alignment horizontal="center" vertical="center"/>
      <protection locked="0"/>
    </xf>
    <xf numFmtId="0" fontId="12" fillId="2" borderId="24" xfId="1" applyFont="1" applyFill="1" applyBorder="1" applyAlignment="1" applyProtection="1">
      <alignment horizontal="center" vertical="center"/>
      <protection locked="0"/>
    </xf>
    <xf numFmtId="0" fontId="12" fillId="2" borderId="12"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23" xfId="1" applyFont="1" applyFill="1" applyBorder="1" applyAlignment="1" applyProtection="1">
      <alignment horizontal="center" vertical="center" wrapText="1"/>
      <protection locked="0"/>
    </xf>
    <xf numFmtId="0" fontId="3" fillId="10" borderId="0" xfId="1" applyFont="1" applyFill="1" applyAlignment="1" applyProtection="1">
      <alignment horizontal="center" vertical="center"/>
      <protection locked="0"/>
    </xf>
    <xf numFmtId="0" fontId="3" fillId="10" borderId="49" xfId="1" applyFont="1" applyFill="1" applyBorder="1" applyAlignment="1" applyProtection="1">
      <alignment horizontal="center" vertical="center"/>
      <protection locked="0"/>
    </xf>
    <xf numFmtId="177" fontId="11" fillId="3" borderId="8" xfId="1" applyNumberFormat="1" applyFont="1" applyFill="1" applyBorder="1" applyAlignment="1" applyProtection="1">
      <alignment horizontal="center" vertical="center"/>
      <protection locked="0"/>
    </xf>
    <xf numFmtId="177" fontId="11" fillId="3" borderId="9" xfId="1" applyNumberFormat="1" applyFont="1" applyFill="1" applyBorder="1" applyAlignment="1" applyProtection="1">
      <alignment horizontal="center" vertical="center"/>
      <protection locked="0"/>
    </xf>
    <xf numFmtId="177" fontId="11" fillId="3" borderId="42" xfId="1" applyNumberFormat="1" applyFont="1" applyFill="1" applyBorder="1" applyAlignment="1" applyProtection="1">
      <alignment horizontal="center" vertical="center"/>
      <protection locked="0"/>
    </xf>
    <xf numFmtId="0" fontId="19" fillId="3" borderId="8" xfId="1" applyFont="1" applyFill="1" applyBorder="1" applyAlignment="1" applyProtection="1">
      <alignment horizontal="left" vertical="center" wrapText="1"/>
      <protection locked="0"/>
    </xf>
    <xf numFmtId="0" fontId="19" fillId="3" borderId="9" xfId="1" applyFont="1" applyFill="1" applyBorder="1" applyAlignment="1" applyProtection="1">
      <alignment horizontal="left" vertical="center" wrapText="1"/>
      <protection locked="0"/>
    </xf>
    <xf numFmtId="0" fontId="19" fillId="3" borderId="42" xfId="1" applyFont="1" applyFill="1" applyBorder="1" applyAlignment="1" applyProtection="1">
      <alignment horizontal="left" vertical="center" wrapText="1"/>
      <protection locked="0"/>
    </xf>
    <xf numFmtId="0" fontId="12" fillId="4" borderId="14" xfId="1" applyFont="1" applyFill="1" applyBorder="1" applyAlignment="1" applyProtection="1">
      <alignment horizontal="center" vertical="center"/>
      <protection locked="0"/>
    </xf>
    <xf numFmtId="0" fontId="12" fillId="4" borderId="16"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1" fillId="6" borderId="18" xfId="1" applyFont="1" applyFill="1" applyBorder="1" applyAlignment="1" applyProtection="1">
      <alignment horizontal="center" vertical="center"/>
      <protection locked="0"/>
    </xf>
    <xf numFmtId="0" fontId="12" fillId="4" borderId="12" xfId="1" applyFont="1" applyFill="1" applyBorder="1" applyAlignment="1" applyProtection="1">
      <alignment horizontal="center" vertical="center"/>
      <protection locked="0"/>
    </xf>
    <xf numFmtId="0" fontId="12" fillId="4" borderId="13" xfId="1" applyFont="1" applyFill="1" applyBorder="1" applyAlignment="1" applyProtection="1">
      <alignment horizontal="center" vertical="center"/>
      <protection locked="0"/>
    </xf>
    <xf numFmtId="0" fontId="16" fillId="4" borderId="12" xfId="1" applyFont="1" applyFill="1" applyBorder="1" applyAlignment="1">
      <alignment horizontal="center" vertical="center"/>
    </xf>
    <xf numFmtId="0" fontId="16" fillId="4" borderId="13" xfId="1" applyFont="1" applyFill="1" applyBorder="1" applyAlignment="1">
      <alignment horizontal="center" vertical="center"/>
    </xf>
    <xf numFmtId="0" fontId="12" fillId="2" borderId="23" xfId="1" applyFont="1" applyFill="1" applyBorder="1" applyAlignment="1">
      <alignment horizontal="center" vertical="center" wrapText="1"/>
    </xf>
    <xf numFmtId="0" fontId="12" fillId="2" borderId="24" xfId="1" applyFont="1" applyFill="1" applyBorder="1" applyAlignment="1">
      <alignment horizontal="center" vertical="center"/>
    </xf>
    <xf numFmtId="177" fontId="11" fillId="3" borderId="8" xfId="1" applyNumberFormat="1" applyFont="1" applyFill="1" applyBorder="1" applyAlignment="1">
      <alignment horizontal="center" vertical="center"/>
    </xf>
    <xf numFmtId="177" fontId="11" fillId="3" borderId="9" xfId="1" applyNumberFormat="1" applyFont="1" applyFill="1" applyBorder="1" applyAlignment="1">
      <alignment horizontal="center" vertical="center"/>
    </xf>
    <xf numFmtId="177" fontId="11" fillId="3" borderId="42" xfId="1" applyNumberFormat="1" applyFont="1" applyFill="1" applyBorder="1" applyAlignment="1">
      <alignment horizontal="center" vertical="center"/>
    </xf>
    <xf numFmtId="0" fontId="19" fillId="3" borderId="8" xfId="1" applyFont="1" applyFill="1" applyBorder="1" applyAlignment="1">
      <alignment horizontal="left" vertical="center" wrapText="1"/>
    </xf>
    <xf numFmtId="0" fontId="19" fillId="3" borderId="9" xfId="1" applyFont="1" applyFill="1" applyBorder="1" applyAlignment="1">
      <alignment horizontal="left" vertical="center" wrapText="1"/>
    </xf>
    <xf numFmtId="0" fontId="19" fillId="3" borderId="42" xfId="1" applyFont="1" applyFill="1" applyBorder="1" applyAlignment="1">
      <alignment horizontal="left" vertical="center" wrapText="1"/>
    </xf>
    <xf numFmtId="0" fontId="12" fillId="2" borderId="12" xfId="1" applyFont="1" applyFill="1" applyBorder="1" applyAlignment="1">
      <alignment horizontal="center" vertical="center"/>
    </xf>
    <xf numFmtId="0" fontId="12" fillId="2" borderId="13"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16" xfId="1" applyFont="1" applyFill="1" applyBorder="1" applyAlignment="1">
      <alignment horizontal="center" vertical="center"/>
    </xf>
    <xf numFmtId="0" fontId="3" fillId="10" borderId="0" xfId="1" applyFont="1" applyFill="1" applyAlignment="1">
      <alignment horizontal="center" vertical="center"/>
    </xf>
    <xf numFmtId="0" fontId="3" fillId="10" borderId="49"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23" xfId="1" applyFont="1" applyFill="1" applyBorder="1" applyAlignment="1">
      <alignment horizontal="center" vertical="center"/>
    </xf>
    <xf numFmtId="0" fontId="16" fillId="2" borderId="24" xfId="1" applyFont="1" applyFill="1" applyBorder="1" applyAlignment="1">
      <alignment horizontal="center" vertical="center"/>
    </xf>
    <xf numFmtId="0" fontId="11" fillId="6" borderId="18" xfId="1" applyFont="1" applyFill="1" applyBorder="1" applyAlignment="1">
      <alignment horizontal="center" vertical="center"/>
    </xf>
    <xf numFmtId="0" fontId="14" fillId="2" borderId="13" xfId="1" applyFont="1" applyFill="1" applyBorder="1" applyAlignment="1">
      <alignment horizontal="center" vertical="center"/>
    </xf>
    <xf numFmtId="0" fontId="12" fillId="2" borderId="23" xfId="1" applyFont="1" applyFill="1" applyBorder="1" applyAlignment="1">
      <alignment horizontal="center" vertical="center"/>
    </xf>
    <xf numFmtId="0" fontId="18" fillId="10" borderId="0" xfId="1" applyFont="1" applyFill="1" applyAlignment="1">
      <alignment horizontal="left" vertical="center"/>
    </xf>
    <xf numFmtId="177" fontId="15" fillId="9" borderId="25" xfId="1" applyNumberFormat="1" applyFont="1" applyFill="1" applyBorder="1" applyAlignment="1">
      <alignment horizontal="center" vertical="center"/>
    </xf>
    <xf numFmtId="177" fontId="15" fillId="9" borderId="15" xfId="1" applyNumberFormat="1" applyFont="1" applyFill="1" applyBorder="1" applyAlignment="1">
      <alignment horizontal="center" vertical="center"/>
    </xf>
    <xf numFmtId="0" fontId="14" fillId="9" borderId="14" xfId="1" applyFont="1" applyFill="1" applyBorder="1" applyAlignment="1">
      <alignment horizontal="left" vertical="center" wrapText="1"/>
    </xf>
    <xf numFmtId="0" fontId="14" fillId="9" borderId="16" xfId="1" applyFont="1" applyFill="1" applyBorder="1" applyAlignment="1">
      <alignment horizontal="left" vertical="center" wrapText="1"/>
    </xf>
    <xf numFmtId="0" fontId="22" fillId="0" borderId="26" xfId="1" applyFont="1" applyBorder="1" applyAlignment="1" applyProtection="1">
      <alignment horizontal="left" vertical="center" wrapText="1"/>
      <protection locked="0"/>
    </xf>
    <xf numFmtId="0" fontId="19" fillId="0" borderId="4" xfId="1" applyFont="1" applyBorder="1" applyAlignment="1" applyProtection="1">
      <alignment horizontal="left" vertical="center" wrapText="1"/>
      <protection locked="0"/>
    </xf>
    <xf numFmtId="0" fontId="19" fillId="0" borderId="33" xfId="1" applyFont="1" applyBorder="1" applyAlignment="1" applyProtection="1">
      <alignment horizontal="left" vertical="center" wrapText="1"/>
      <protection locked="0"/>
    </xf>
    <xf numFmtId="0" fontId="21" fillId="0" borderId="4" xfId="1" applyFont="1" applyBorder="1" applyAlignment="1" applyProtection="1">
      <alignment horizontal="left" vertical="center" wrapText="1"/>
      <protection locked="0"/>
    </xf>
    <xf numFmtId="0" fontId="19" fillId="0" borderId="26" xfId="1" applyFont="1" applyBorder="1" applyAlignment="1" applyProtection="1">
      <alignment horizontal="left" vertical="center" wrapText="1"/>
      <protection locked="0"/>
    </xf>
  </cellXfs>
  <cellStyles count="4">
    <cellStyle name="標準" xfId="0" builtinId="0"/>
    <cellStyle name="標準 2" xfId="3" xr:uid="{091C3805-527A-4CBE-BD7C-5237E88C2278}"/>
    <cellStyle name="標準 39 2" xfId="2" xr:uid="{6C8AC791-E5D7-49FD-AB24-A52FD0F43A01}"/>
    <cellStyle name="標準 42 2" xfId="1" xr:uid="{16B01E57-5F27-49E8-A49F-B8D9F92A0EBE}"/>
  </cellStyles>
  <dxfs count="0"/>
  <tableStyles count="0" defaultTableStyle="TableStyleMedium2" defaultPivotStyle="PivotStyleLight16"/>
  <colors>
    <mruColors>
      <color rgb="FFD80C24"/>
      <color rgb="FFFFF5E0"/>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23F0-739E-434A-819E-41758ABDC56C}">
  <sheetPr>
    <tabColor theme="1" tint="0.34998626667073579"/>
    <pageSetUpPr fitToPage="1"/>
  </sheetPr>
  <dimension ref="A2:P33"/>
  <sheetViews>
    <sheetView showGridLines="0" tabSelected="1" zoomScale="60" zoomScaleNormal="60" workbookViewId="0">
      <pane ySplit="8" topLeftCell="A9" activePane="bottomLeft" state="frozen"/>
      <selection pane="bottomLeft" activeCell="C3" sqref="C3:D3"/>
    </sheetView>
  </sheetViews>
  <sheetFormatPr defaultColWidth="8.125" defaultRowHeight="15.75" x14ac:dyDescent="0.4"/>
  <cols>
    <col min="1" max="1" width="1.5" style="3" customWidth="1"/>
    <col min="2" max="2" width="5.625" style="3" customWidth="1"/>
    <col min="3" max="4" width="54.75" style="3" customWidth="1"/>
    <col min="5" max="5" width="35.625" style="5" customWidth="1"/>
    <col min="6" max="6" width="75.625" style="5" customWidth="1"/>
    <col min="7" max="7" width="20.625" style="3" customWidth="1"/>
    <col min="8" max="8" width="35.625" style="5" customWidth="1"/>
    <col min="9" max="12" width="7" style="5" customWidth="1"/>
    <col min="13" max="13" width="13.5" style="5" bestFit="1" customWidth="1"/>
    <col min="14" max="14" width="20.375" style="3" bestFit="1" customWidth="1"/>
    <col min="15" max="15" width="17.125" style="3" bestFit="1" customWidth="1"/>
    <col min="16" max="16" width="63" style="3" customWidth="1"/>
    <col min="17" max="17" width="1.5" style="3" customWidth="1"/>
    <col min="18" max="16384" width="8.125" style="3"/>
  </cols>
  <sheetData>
    <row r="2" spans="1:16" ht="30.75" thickBot="1" x14ac:dyDescent="0.45">
      <c r="D2" s="89"/>
    </row>
    <row r="3" spans="1:16" s="1" customFormat="1" ht="80.099999999999994" customHeight="1" thickBot="1" x14ac:dyDescent="0.45">
      <c r="A3" s="1">
        <v>1</v>
      </c>
      <c r="C3" s="195" t="s">
        <v>0</v>
      </c>
      <c r="D3" s="196"/>
      <c r="E3" s="109" t="s">
        <v>1</v>
      </c>
      <c r="F3" s="110" t="s">
        <v>2</v>
      </c>
      <c r="G3" s="89"/>
      <c r="H3" s="197" t="s">
        <v>3</v>
      </c>
      <c r="I3" s="198"/>
      <c r="J3" s="198"/>
      <c r="K3" s="199"/>
      <c r="L3" s="200" t="s">
        <v>4</v>
      </c>
      <c r="M3" s="201"/>
      <c r="N3" s="201"/>
      <c r="O3" s="202"/>
      <c r="P3" s="89"/>
    </row>
    <row r="4" spans="1:16" s="1" customFormat="1" ht="80.099999999999994" customHeight="1" thickBot="1" x14ac:dyDescent="0.45">
      <c r="B4" s="88"/>
      <c r="C4" s="88"/>
      <c r="D4" s="106"/>
      <c r="E4" s="108" t="s">
        <v>5</v>
      </c>
      <c r="F4" s="111" t="s">
        <v>6</v>
      </c>
      <c r="G4" s="107"/>
    </row>
    <row r="5" spans="1:16" s="1" customFormat="1" ht="12.6" customHeight="1" thickBot="1" x14ac:dyDescent="0.45">
      <c r="B5" s="58"/>
      <c r="C5" s="58"/>
      <c r="D5" s="58"/>
      <c r="E5" s="112"/>
      <c r="F5" s="59"/>
      <c r="G5" s="59"/>
      <c r="H5" s="59"/>
      <c r="I5" s="58"/>
      <c r="J5" s="58"/>
      <c r="K5" s="58"/>
      <c r="L5" s="58"/>
      <c r="M5" s="58"/>
      <c r="N5" s="58"/>
      <c r="O5" s="58"/>
    </row>
    <row r="6" spans="1:16" s="82" customFormat="1" ht="59.25" thickBot="1" x14ac:dyDescent="0.45">
      <c r="B6" s="83"/>
      <c r="C6" s="84" t="s">
        <v>7</v>
      </c>
      <c r="D6" s="84" t="s">
        <v>8</v>
      </c>
      <c r="E6" s="85" t="s">
        <v>9</v>
      </c>
      <c r="F6" s="86" t="s">
        <v>10</v>
      </c>
      <c r="G6" s="85" t="s">
        <v>11</v>
      </c>
      <c r="H6" s="85" t="s">
        <v>12</v>
      </c>
      <c r="I6" s="206" t="s">
        <v>13</v>
      </c>
      <c r="J6" s="206"/>
      <c r="K6" s="206"/>
      <c r="L6" s="206"/>
      <c r="M6" s="86" t="s">
        <v>14</v>
      </c>
      <c r="N6" s="85" t="s">
        <v>15</v>
      </c>
      <c r="O6" s="86" t="s">
        <v>16</v>
      </c>
      <c r="P6" s="87" t="s">
        <v>17</v>
      </c>
    </row>
    <row r="7" spans="1:16" ht="30" customHeight="1" x14ac:dyDescent="0.4">
      <c r="B7" s="188"/>
      <c r="C7" s="194" t="s">
        <v>18</v>
      </c>
      <c r="D7" s="194" t="s">
        <v>19</v>
      </c>
      <c r="E7" s="190" t="s">
        <v>20</v>
      </c>
      <c r="F7" s="190" t="s">
        <v>21</v>
      </c>
      <c r="G7" s="192" t="s">
        <v>22</v>
      </c>
      <c r="H7" s="194" t="s">
        <v>23</v>
      </c>
      <c r="I7" s="60" t="s">
        <v>24</v>
      </c>
      <c r="J7" s="60" t="s">
        <v>25</v>
      </c>
      <c r="K7" s="60" t="s">
        <v>26</v>
      </c>
      <c r="L7" s="60" t="s">
        <v>27</v>
      </c>
      <c r="M7" s="207" t="s">
        <v>28</v>
      </c>
      <c r="N7" s="207" t="s">
        <v>29</v>
      </c>
      <c r="O7" s="207" t="s">
        <v>28</v>
      </c>
      <c r="P7" s="203" t="s">
        <v>30</v>
      </c>
    </row>
    <row r="8" spans="1:16" ht="30" customHeight="1" thickBot="1" x14ac:dyDescent="0.45">
      <c r="B8" s="189"/>
      <c r="C8" s="191"/>
      <c r="D8" s="191"/>
      <c r="E8" s="191"/>
      <c r="F8" s="191"/>
      <c r="G8" s="193"/>
      <c r="H8" s="191"/>
      <c r="I8" s="205" t="s">
        <v>31</v>
      </c>
      <c r="J8" s="205"/>
      <c r="K8" s="205"/>
      <c r="L8" s="205"/>
      <c r="M8" s="208"/>
      <c r="N8" s="208"/>
      <c r="O8" s="208"/>
      <c r="P8" s="204"/>
    </row>
    <row r="9" spans="1:16" ht="45" customHeight="1" x14ac:dyDescent="0.4">
      <c r="B9" s="67">
        <v>1</v>
      </c>
      <c r="C9" s="125" t="s">
        <v>32</v>
      </c>
      <c r="D9" s="104" t="s">
        <v>33</v>
      </c>
      <c r="E9" s="113" t="s">
        <v>34</v>
      </c>
      <c r="F9" s="80" t="s">
        <v>35</v>
      </c>
      <c r="G9" s="68" t="s">
        <v>123</v>
      </c>
      <c r="H9" s="69" t="s">
        <v>36</v>
      </c>
      <c r="I9" s="70" t="s">
        <v>37</v>
      </c>
      <c r="J9" s="70" t="s">
        <v>38</v>
      </c>
      <c r="K9" s="74" t="s">
        <v>39</v>
      </c>
      <c r="L9" s="74" t="s">
        <v>40</v>
      </c>
      <c r="M9" s="71">
        <f t="shared" ref="M9:M28" si="0">IF(COUNTA(I9:L9)&gt;0,COUNTA(I9:L9),0)</f>
        <v>4</v>
      </c>
      <c r="N9" s="24"/>
      <c r="O9" s="24">
        <f>IF(M9&gt;0,1*N9,"")</f>
        <v>0</v>
      </c>
      <c r="P9" s="72" t="s">
        <v>41</v>
      </c>
    </row>
    <row r="10" spans="1:16" ht="45" customHeight="1" x14ac:dyDescent="0.4">
      <c r="B10" s="22">
        <v>2</v>
      </c>
      <c r="C10" s="125" t="s">
        <v>32</v>
      </c>
      <c r="D10" s="104" t="s">
        <v>33</v>
      </c>
      <c r="E10" s="114" t="s">
        <v>42</v>
      </c>
      <c r="F10" s="79" t="s">
        <v>35</v>
      </c>
      <c r="G10" s="68" t="s">
        <v>123</v>
      </c>
      <c r="H10" s="31" t="s">
        <v>36</v>
      </c>
      <c r="I10" s="9" t="s">
        <v>24</v>
      </c>
      <c r="J10" s="9" t="s">
        <v>38</v>
      </c>
      <c r="K10" s="9" t="s">
        <v>39</v>
      </c>
      <c r="L10" s="9" t="s">
        <v>40</v>
      </c>
      <c r="M10" s="25">
        <f t="shared" si="0"/>
        <v>4</v>
      </c>
      <c r="N10" s="26"/>
      <c r="O10" s="26">
        <f t="shared" ref="O10:O28" si="1">IF(M10&gt;0,1*N10,"")</f>
        <v>0</v>
      </c>
      <c r="P10" s="23"/>
    </row>
    <row r="11" spans="1:16" ht="45" customHeight="1" x14ac:dyDescent="0.4">
      <c r="B11" s="22">
        <v>3</v>
      </c>
      <c r="C11" s="125" t="s">
        <v>32</v>
      </c>
      <c r="D11" s="104" t="s">
        <v>33</v>
      </c>
      <c r="E11" s="114" t="s">
        <v>43</v>
      </c>
      <c r="F11" s="79" t="s">
        <v>44</v>
      </c>
      <c r="G11" s="19">
        <v>2</v>
      </c>
      <c r="H11" s="31" t="s">
        <v>36</v>
      </c>
      <c r="I11" s="9" t="s">
        <v>24</v>
      </c>
      <c r="J11" s="9" t="s">
        <v>38</v>
      </c>
      <c r="K11" s="9" t="s">
        <v>39</v>
      </c>
      <c r="L11" s="9" t="s">
        <v>40</v>
      </c>
      <c r="M11" s="25">
        <f t="shared" si="0"/>
        <v>4</v>
      </c>
      <c r="N11" s="26"/>
      <c r="O11" s="26">
        <f t="shared" si="1"/>
        <v>0</v>
      </c>
      <c r="P11" s="73" t="s">
        <v>45</v>
      </c>
    </row>
    <row r="12" spans="1:16" ht="45" customHeight="1" x14ac:dyDescent="0.4">
      <c r="B12" s="22">
        <v>4</v>
      </c>
      <c r="C12" s="125" t="s">
        <v>32</v>
      </c>
      <c r="D12" s="104" t="s">
        <v>33</v>
      </c>
      <c r="E12" s="114" t="s">
        <v>46</v>
      </c>
      <c r="F12" s="79" t="s">
        <v>44</v>
      </c>
      <c r="G12" s="19">
        <v>1</v>
      </c>
      <c r="H12" s="31" t="s">
        <v>36</v>
      </c>
      <c r="I12" s="9" t="s">
        <v>24</v>
      </c>
      <c r="J12" s="9" t="s">
        <v>38</v>
      </c>
      <c r="K12" s="9" t="s">
        <v>39</v>
      </c>
      <c r="L12" s="9" t="s">
        <v>40</v>
      </c>
      <c r="M12" s="25">
        <f t="shared" si="0"/>
        <v>4</v>
      </c>
      <c r="N12" s="26"/>
      <c r="O12" s="26">
        <f t="shared" si="1"/>
        <v>0</v>
      </c>
      <c r="P12" s="73" t="s">
        <v>47</v>
      </c>
    </row>
    <row r="13" spans="1:16" ht="45" customHeight="1" x14ac:dyDescent="0.4">
      <c r="B13" s="22">
        <v>5</v>
      </c>
      <c r="C13" s="125" t="s">
        <v>32</v>
      </c>
      <c r="D13" s="104" t="s">
        <v>33</v>
      </c>
      <c r="E13" s="114" t="s">
        <v>48</v>
      </c>
      <c r="F13" s="79" t="s">
        <v>44</v>
      </c>
      <c r="G13" s="19">
        <v>1</v>
      </c>
      <c r="H13" s="31" t="s">
        <v>36</v>
      </c>
      <c r="I13" s="9" t="s">
        <v>24</v>
      </c>
      <c r="J13" s="9" t="s">
        <v>38</v>
      </c>
      <c r="K13" s="9" t="s">
        <v>39</v>
      </c>
      <c r="L13" s="9" t="s">
        <v>40</v>
      </c>
      <c r="M13" s="25">
        <f t="shared" si="0"/>
        <v>4</v>
      </c>
      <c r="N13" s="26"/>
      <c r="O13" s="26">
        <f t="shared" si="1"/>
        <v>0</v>
      </c>
      <c r="P13" s="73" t="s">
        <v>47</v>
      </c>
    </row>
    <row r="14" spans="1:16" ht="45" customHeight="1" x14ac:dyDescent="0.4">
      <c r="B14" s="22">
        <v>6</v>
      </c>
      <c r="C14" s="125" t="s">
        <v>32</v>
      </c>
      <c r="D14" s="104" t="s">
        <v>33</v>
      </c>
      <c r="E14" s="114" t="s">
        <v>49</v>
      </c>
      <c r="F14" s="79" t="s">
        <v>44</v>
      </c>
      <c r="G14" s="19">
        <v>1</v>
      </c>
      <c r="H14" s="31" t="s">
        <v>36</v>
      </c>
      <c r="I14" s="9" t="s">
        <v>24</v>
      </c>
      <c r="J14" s="9" t="s">
        <v>38</v>
      </c>
      <c r="K14" s="9" t="s">
        <v>39</v>
      </c>
      <c r="L14" s="9" t="s">
        <v>40</v>
      </c>
      <c r="M14" s="25">
        <f t="shared" si="0"/>
        <v>4</v>
      </c>
      <c r="N14" s="26"/>
      <c r="O14" s="26">
        <f t="shared" si="1"/>
        <v>0</v>
      </c>
      <c r="P14" s="73" t="s">
        <v>47</v>
      </c>
    </row>
    <row r="15" spans="1:16" ht="45" customHeight="1" x14ac:dyDescent="0.4">
      <c r="B15" s="22">
        <v>7</v>
      </c>
      <c r="C15" s="125" t="s">
        <v>32</v>
      </c>
      <c r="D15" s="104" t="s">
        <v>33</v>
      </c>
      <c r="E15" s="114" t="s">
        <v>50</v>
      </c>
      <c r="F15" s="79" t="s">
        <v>51</v>
      </c>
      <c r="G15" s="19"/>
      <c r="H15" s="31" t="s">
        <v>36</v>
      </c>
      <c r="I15" s="9" t="s">
        <v>24</v>
      </c>
      <c r="J15" s="9" t="s">
        <v>38</v>
      </c>
      <c r="K15" s="9" t="s">
        <v>39</v>
      </c>
      <c r="L15" s="9" t="s">
        <v>40</v>
      </c>
      <c r="M15" s="25">
        <f>IF(COUNTA(I15:L15)&gt;0,COUNTA(I15:L15),0)</f>
        <v>4</v>
      </c>
      <c r="N15" s="26"/>
      <c r="O15" s="26">
        <f>IF(M15&gt;0,1*N15,"")</f>
        <v>0</v>
      </c>
      <c r="P15" s="23"/>
    </row>
    <row r="16" spans="1:16" ht="45" customHeight="1" x14ac:dyDescent="0.4">
      <c r="B16" s="22">
        <v>8</v>
      </c>
      <c r="C16" s="125" t="s">
        <v>32</v>
      </c>
      <c r="D16" s="104" t="s">
        <v>33</v>
      </c>
      <c r="E16" s="114" t="s">
        <v>52</v>
      </c>
      <c r="F16" s="79" t="s">
        <v>53</v>
      </c>
      <c r="G16" s="19"/>
      <c r="H16" s="31" t="s">
        <v>36</v>
      </c>
      <c r="I16" s="9" t="s">
        <v>24</v>
      </c>
      <c r="J16" s="9" t="s">
        <v>38</v>
      </c>
      <c r="K16" s="9" t="s">
        <v>39</v>
      </c>
      <c r="L16" s="9" t="s">
        <v>40</v>
      </c>
      <c r="M16" s="25">
        <f t="shared" si="0"/>
        <v>4</v>
      </c>
      <c r="N16" s="26"/>
      <c r="O16" s="26">
        <f t="shared" si="1"/>
        <v>0</v>
      </c>
      <c r="P16" s="23"/>
    </row>
    <row r="17" spans="2:16" ht="45" customHeight="1" x14ac:dyDescent="0.4">
      <c r="B17" s="67">
        <v>9</v>
      </c>
      <c r="C17" s="125" t="s">
        <v>32</v>
      </c>
      <c r="D17" s="104" t="s">
        <v>54</v>
      </c>
      <c r="E17" s="114" t="s">
        <v>55</v>
      </c>
      <c r="F17" s="79" t="s">
        <v>35</v>
      </c>
      <c r="G17" s="19"/>
      <c r="H17" s="31" t="s">
        <v>36</v>
      </c>
      <c r="I17" s="9" t="s">
        <v>24</v>
      </c>
      <c r="J17" s="9" t="s">
        <v>38</v>
      </c>
      <c r="K17" s="9" t="s">
        <v>39</v>
      </c>
      <c r="L17" s="9" t="s">
        <v>40</v>
      </c>
      <c r="M17" s="25">
        <f t="shared" si="0"/>
        <v>4</v>
      </c>
      <c r="N17" s="26"/>
      <c r="O17" s="26">
        <f t="shared" si="1"/>
        <v>0</v>
      </c>
      <c r="P17" s="72"/>
    </row>
    <row r="18" spans="2:16" ht="45" customHeight="1" x14ac:dyDescent="0.4">
      <c r="B18" s="22">
        <v>10</v>
      </c>
      <c r="C18" s="125" t="s">
        <v>32</v>
      </c>
      <c r="D18" s="104" t="s">
        <v>54</v>
      </c>
      <c r="E18" s="114" t="s">
        <v>56</v>
      </c>
      <c r="F18" s="79" t="s">
        <v>35</v>
      </c>
      <c r="G18" s="19"/>
      <c r="H18" s="31" t="s">
        <v>36</v>
      </c>
      <c r="I18" s="9" t="s">
        <v>24</v>
      </c>
      <c r="J18" s="9" t="s">
        <v>38</v>
      </c>
      <c r="K18" s="70" t="s">
        <v>39</v>
      </c>
      <c r="L18" s="9" t="s">
        <v>40</v>
      </c>
      <c r="M18" s="25">
        <f t="shared" si="0"/>
        <v>4</v>
      </c>
      <c r="N18" s="26"/>
      <c r="O18" s="26">
        <f t="shared" si="1"/>
        <v>0</v>
      </c>
      <c r="P18" s="73" t="s">
        <v>47</v>
      </c>
    </row>
    <row r="19" spans="2:16" ht="45" customHeight="1" x14ac:dyDescent="0.4">
      <c r="B19" s="22">
        <v>11</v>
      </c>
      <c r="C19" s="125" t="s">
        <v>32</v>
      </c>
      <c r="D19" s="104" t="s">
        <v>54</v>
      </c>
      <c r="E19" s="114" t="s">
        <v>57</v>
      </c>
      <c r="F19" s="79" t="s">
        <v>44</v>
      </c>
      <c r="G19" s="19">
        <v>1</v>
      </c>
      <c r="H19" s="31" t="s">
        <v>36</v>
      </c>
      <c r="I19" s="9" t="s">
        <v>24</v>
      </c>
      <c r="J19" s="9" t="s">
        <v>38</v>
      </c>
      <c r="K19" s="70" t="s">
        <v>39</v>
      </c>
      <c r="L19" s="9" t="s">
        <v>40</v>
      </c>
      <c r="M19" s="25">
        <f t="shared" si="0"/>
        <v>4</v>
      </c>
      <c r="N19" s="26"/>
      <c r="O19" s="26">
        <f t="shared" si="1"/>
        <v>0</v>
      </c>
      <c r="P19" s="73" t="s">
        <v>47</v>
      </c>
    </row>
    <row r="20" spans="2:16" ht="45" customHeight="1" x14ac:dyDescent="0.4">
      <c r="B20" s="22">
        <v>12</v>
      </c>
      <c r="C20" s="125" t="s">
        <v>32</v>
      </c>
      <c r="D20" s="104" t="s">
        <v>54</v>
      </c>
      <c r="E20" s="114" t="s">
        <v>46</v>
      </c>
      <c r="F20" s="79" t="s">
        <v>44</v>
      </c>
      <c r="G20" s="19">
        <v>1</v>
      </c>
      <c r="H20" s="31" t="s">
        <v>36</v>
      </c>
      <c r="I20" s="9" t="s">
        <v>24</v>
      </c>
      <c r="J20" s="9" t="s">
        <v>38</v>
      </c>
      <c r="K20" s="70" t="s">
        <v>39</v>
      </c>
      <c r="L20" s="9" t="s">
        <v>40</v>
      </c>
      <c r="M20" s="25">
        <f t="shared" si="0"/>
        <v>4</v>
      </c>
      <c r="N20" s="26"/>
      <c r="O20" s="26">
        <f t="shared" si="1"/>
        <v>0</v>
      </c>
      <c r="P20" s="73" t="s">
        <v>47</v>
      </c>
    </row>
    <row r="21" spans="2:16" ht="45" customHeight="1" x14ac:dyDescent="0.4">
      <c r="B21" s="22">
        <v>13</v>
      </c>
      <c r="C21" s="125" t="s">
        <v>32</v>
      </c>
      <c r="D21" s="104" t="s">
        <v>54</v>
      </c>
      <c r="E21" s="114" t="s">
        <v>58</v>
      </c>
      <c r="F21" s="79" t="s">
        <v>44</v>
      </c>
      <c r="G21" s="19">
        <v>1</v>
      </c>
      <c r="H21" s="31" t="s">
        <v>36</v>
      </c>
      <c r="I21" s="9" t="s">
        <v>24</v>
      </c>
      <c r="J21" s="9" t="s">
        <v>38</v>
      </c>
      <c r="K21" s="70" t="s">
        <v>39</v>
      </c>
      <c r="L21" s="9" t="s">
        <v>40</v>
      </c>
      <c r="M21" s="25">
        <f t="shared" si="0"/>
        <v>4</v>
      </c>
      <c r="N21" s="26"/>
      <c r="O21" s="26">
        <f t="shared" si="1"/>
        <v>0</v>
      </c>
      <c r="P21" s="73" t="s">
        <v>47</v>
      </c>
    </row>
    <row r="22" spans="2:16" ht="45" customHeight="1" x14ac:dyDescent="0.4">
      <c r="B22" s="22">
        <v>14</v>
      </c>
      <c r="C22" s="125" t="s">
        <v>32</v>
      </c>
      <c r="D22" s="104" t="s">
        <v>54</v>
      </c>
      <c r="E22" s="114" t="s">
        <v>59</v>
      </c>
      <c r="F22" s="79" t="s">
        <v>44</v>
      </c>
      <c r="G22" s="19">
        <v>2</v>
      </c>
      <c r="H22" s="31" t="s">
        <v>36</v>
      </c>
      <c r="I22" s="9" t="s">
        <v>24</v>
      </c>
      <c r="J22" s="9" t="s">
        <v>38</v>
      </c>
      <c r="K22" s="70" t="s">
        <v>39</v>
      </c>
      <c r="L22" s="9" t="s">
        <v>40</v>
      </c>
      <c r="M22" s="25">
        <f t="shared" si="0"/>
        <v>4</v>
      </c>
      <c r="N22" s="26"/>
      <c r="O22" s="26">
        <f t="shared" si="1"/>
        <v>0</v>
      </c>
      <c r="P22" s="73" t="s">
        <v>45</v>
      </c>
    </row>
    <row r="23" spans="2:16" ht="45" customHeight="1" x14ac:dyDescent="0.4">
      <c r="B23" s="22">
        <v>15</v>
      </c>
      <c r="C23" s="125" t="s">
        <v>32</v>
      </c>
      <c r="D23" s="104" t="s">
        <v>54</v>
      </c>
      <c r="E23" s="114" t="s">
        <v>49</v>
      </c>
      <c r="F23" s="79" t="s">
        <v>44</v>
      </c>
      <c r="G23" s="19">
        <v>1</v>
      </c>
      <c r="H23" s="31" t="s">
        <v>36</v>
      </c>
      <c r="I23" s="9" t="s">
        <v>24</v>
      </c>
      <c r="J23" s="9" t="s">
        <v>38</v>
      </c>
      <c r="K23" s="70" t="s">
        <v>39</v>
      </c>
      <c r="L23" s="9" t="s">
        <v>40</v>
      </c>
      <c r="M23" s="25">
        <f t="shared" si="0"/>
        <v>4</v>
      </c>
      <c r="N23" s="26"/>
      <c r="O23" s="26">
        <f t="shared" si="1"/>
        <v>0</v>
      </c>
      <c r="P23" s="73" t="s">
        <v>47</v>
      </c>
    </row>
    <row r="24" spans="2:16" ht="45" customHeight="1" x14ac:dyDescent="0.4">
      <c r="B24" s="22">
        <v>16</v>
      </c>
      <c r="C24" s="125" t="s">
        <v>32</v>
      </c>
      <c r="D24" s="104" t="s">
        <v>54</v>
      </c>
      <c r="E24" s="114" t="s">
        <v>60</v>
      </c>
      <c r="F24" s="79" t="s">
        <v>44</v>
      </c>
      <c r="G24" s="19">
        <v>1</v>
      </c>
      <c r="H24" s="31" t="s">
        <v>36</v>
      </c>
      <c r="I24" s="9" t="s">
        <v>24</v>
      </c>
      <c r="J24" s="9" t="s">
        <v>38</v>
      </c>
      <c r="K24" s="70" t="s">
        <v>39</v>
      </c>
      <c r="L24" s="9" t="s">
        <v>27</v>
      </c>
      <c r="M24" s="25">
        <f t="shared" si="0"/>
        <v>4</v>
      </c>
      <c r="N24" s="26"/>
      <c r="O24" s="26">
        <f t="shared" si="1"/>
        <v>0</v>
      </c>
      <c r="P24" s="73" t="s">
        <v>47</v>
      </c>
    </row>
    <row r="25" spans="2:16" ht="45" customHeight="1" x14ac:dyDescent="0.4">
      <c r="B25" s="22">
        <v>17</v>
      </c>
      <c r="C25" s="125" t="s">
        <v>32</v>
      </c>
      <c r="D25" s="104" t="s">
        <v>54</v>
      </c>
      <c r="E25" s="114" t="s">
        <v>61</v>
      </c>
      <c r="F25" s="79" t="s">
        <v>44</v>
      </c>
      <c r="G25" s="19">
        <v>1</v>
      </c>
      <c r="H25" s="31" t="s">
        <v>36</v>
      </c>
      <c r="I25" s="9" t="s">
        <v>24</v>
      </c>
      <c r="J25" s="9" t="s">
        <v>38</v>
      </c>
      <c r="K25" s="70" t="s">
        <v>39</v>
      </c>
      <c r="L25" s="9" t="s">
        <v>27</v>
      </c>
      <c r="M25" s="25">
        <f t="shared" si="0"/>
        <v>4</v>
      </c>
      <c r="N25" s="26"/>
      <c r="O25" s="26">
        <f t="shared" si="1"/>
        <v>0</v>
      </c>
      <c r="P25" s="73" t="s">
        <v>47</v>
      </c>
    </row>
    <row r="26" spans="2:16" ht="45" customHeight="1" x14ac:dyDescent="0.4">
      <c r="B26" s="22">
        <v>18</v>
      </c>
      <c r="C26" s="125" t="s">
        <v>32</v>
      </c>
      <c r="D26" s="104" t="s">
        <v>54</v>
      </c>
      <c r="E26" s="114" t="s">
        <v>62</v>
      </c>
      <c r="F26" s="79" t="s">
        <v>53</v>
      </c>
      <c r="G26" s="19"/>
      <c r="H26" s="31" t="s">
        <v>36</v>
      </c>
      <c r="I26" s="9" t="s">
        <v>24</v>
      </c>
      <c r="J26" s="9" t="s">
        <v>38</v>
      </c>
      <c r="K26" s="70" t="s">
        <v>39</v>
      </c>
      <c r="L26" s="9" t="s">
        <v>40</v>
      </c>
      <c r="M26" s="25">
        <f t="shared" ref="M26" si="2">IF(COUNTA(I26:L26)&gt;0,COUNTA(I26:L26),0)</f>
        <v>4</v>
      </c>
      <c r="N26" s="26"/>
      <c r="O26" s="26">
        <f t="shared" ref="O26" si="3">IF(M26&gt;0,1*N26,"")</f>
        <v>0</v>
      </c>
      <c r="P26" s="23"/>
    </row>
    <row r="27" spans="2:16" ht="45" customHeight="1" x14ac:dyDescent="0.4">
      <c r="B27" s="22">
        <v>19</v>
      </c>
      <c r="C27" s="125" t="s">
        <v>32</v>
      </c>
      <c r="D27" s="104" t="s">
        <v>54</v>
      </c>
      <c r="E27" s="114" t="s">
        <v>63</v>
      </c>
      <c r="F27" s="79" t="s">
        <v>51</v>
      </c>
      <c r="G27" s="19"/>
      <c r="H27" s="31" t="s">
        <v>36</v>
      </c>
      <c r="I27" s="9" t="s">
        <v>24</v>
      </c>
      <c r="J27" s="9" t="s">
        <v>38</v>
      </c>
      <c r="K27" s="70" t="s">
        <v>39</v>
      </c>
      <c r="L27" s="9" t="s">
        <v>27</v>
      </c>
      <c r="M27" s="25">
        <f t="shared" si="0"/>
        <v>4</v>
      </c>
      <c r="N27" s="26"/>
      <c r="O27" s="26">
        <f t="shared" si="1"/>
        <v>0</v>
      </c>
      <c r="P27" s="23"/>
    </row>
    <row r="28" spans="2:16" ht="45" customHeight="1" thickBot="1" x14ac:dyDescent="0.45">
      <c r="B28" s="12">
        <v>20</v>
      </c>
      <c r="C28" s="125" t="s">
        <v>32</v>
      </c>
      <c r="D28" s="104" t="s">
        <v>54</v>
      </c>
      <c r="E28" s="115" t="s">
        <v>64</v>
      </c>
      <c r="F28" s="79" t="s">
        <v>51</v>
      </c>
      <c r="G28" s="33"/>
      <c r="H28" s="66" t="s">
        <v>36</v>
      </c>
      <c r="I28" s="14" t="s">
        <v>24</v>
      </c>
      <c r="J28" s="14" t="s">
        <v>38</v>
      </c>
      <c r="K28" s="74" t="s">
        <v>39</v>
      </c>
      <c r="L28" s="14" t="s">
        <v>27</v>
      </c>
      <c r="M28" s="34">
        <f t="shared" si="0"/>
        <v>4</v>
      </c>
      <c r="N28" s="36"/>
      <c r="O28" s="36">
        <f t="shared" si="1"/>
        <v>0</v>
      </c>
      <c r="P28" s="4"/>
    </row>
    <row r="29" spans="2:16" ht="37.35" customHeight="1" thickBot="1" x14ac:dyDescent="0.45">
      <c r="B29" s="16"/>
      <c r="C29" s="17"/>
      <c r="D29" s="17"/>
      <c r="E29" s="39"/>
      <c r="F29" s="39"/>
      <c r="G29" s="17"/>
      <c r="H29" s="17"/>
      <c r="I29" s="17"/>
      <c r="J29" s="17"/>
      <c r="K29" s="17"/>
      <c r="L29" s="17"/>
      <c r="M29" s="76"/>
      <c r="N29" s="18" t="s">
        <v>65</v>
      </c>
      <c r="O29" s="62">
        <f>SUM(O9:O28)</f>
        <v>0</v>
      </c>
      <c r="P29" s="8"/>
    </row>
    <row r="30" spans="2:16" ht="33" customHeight="1" thickBot="1" x14ac:dyDescent="0.45">
      <c r="B30" s="16"/>
      <c r="C30" s="17"/>
      <c r="D30" s="17"/>
      <c r="E30" s="39"/>
      <c r="F30" s="39"/>
      <c r="G30" s="17"/>
      <c r="H30" s="17"/>
      <c r="I30" s="17"/>
      <c r="J30" s="17"/>
      <c r="K30" s="17"/>
      <c r="L30" s="17"/>
      <c r="M30" s="76"/>
      <c r="N30" s="15" t="s">
        <v>66</v>
      </c>
      <c r="O30" s="75">
        <f>O29*1.1</f>
        <v>0</v>
      </c>
      <c r="P30" s="76"/>
    </row>
    <row r="31" spans="2:16" s="90" customFormat="1" ht="90" customHeight="1" thickBot="1" x14ac:dyDescent="0.45">
      <c r="E31" s="91"/>
      <c r="F31" s="91"/>
      <c r="H31" s="91"/>
      <c r="I31" s="91"/>
      <c r="J31" s="91"/>
      <c r="K31" s="91"/>
      <c r="L31" s="91"/>
      <c r="M31" s="91"/>
      <c r="N31" s="92" t="s">
        <v>67</v>
      </c>
      <c r="O31" s="93"/>
      <c r="P31" s="94" t="s">
        <v>68</v>
      </c>
    </row>
    <row r="32" spans="2:16" ht="50.1" customHeight="1" x14ac:dyDescent="0.4">
      <c r="P32" s="6"/>
    </row>
    <row r="33" spans="16:16" x14ac:dyDescent="0.4">
      <c r="P33" s="7"/>
    </row>
  </sheetData>
  <sheetProtection insertRows="0" deleteRows="0"/>
  <dataConsolidate/>
  <mergeCells count="16">
    <mergeCell ref="C3:D3"/>
    <mergeCell ref="H3:K3"/>
    <mergeCell ref="L3:O3"/>
    <mergeCell ref="P7:P8"/>
    <mergeCell ref="I8:L8"/>
    <mergeCell ref="I6:L6"/>
    <mergeCell ref="M7:M8"/>
    <mergeCell ref="N7:N8"/>
    <mergeCell ref="O7:O8"/>
    <mergeCell ref="E7:E8"/>
    <mergeCell ref="B7:B8"/>
    <mergeCell ref="F7:F8"/>
    <mergeCell ref="G7:G8"/>
    <mergeCell ref="H7:H8"/>
    <mergeCell ref="D7:D8"/>
    <mergeCell ref="C7:C8"/>
  </mergeCells>
  <phoneticPr fontId="4"/>
  <dataValidations xWindow="1099" yWindow="792" count="7">
    <dataValidation allowBlank="1" showDropDown="1" showInputMessage="1" showErrorMessage="1" promptTitle="4剤同時測定が可能な薬剤での調査では、入力不要です。" prompt="こちらの欄は、入力不要です。" sqref="H9:H28" xr:uid="{7D2BCBAC-9543-40C3-A18E-6D8C8E2B773D}"/>
    <dataValidation allowBlank="1" showInputMessage="1" showErrorMessage="1" promptTitle="ワイプ（拭き取り）法 選択時のみ入力ください。" prompt="●アルコール含浸綿の必要枚数を入力ください。_x000a_●アルコール含浸綿1枚で、25cm×50cmのワイプ（拭き取り）が可能です。_x000a_●複数枚でのワイプ（拭き取り）も可能ですが、枚数が少ない方が検出限界値が上がらず、より小さな数値を確認できます。" sqref="G9:G28" xr:uid="{14F76D53-F98F-4E3C-9B1F-496170D4ED9E}"/>
    <dataValidation type="list" allowBlank="1" showInputMessage="1" showErrorMessage="1" sqref="L9:L28" xr:uid="{51081F28-673C-4180-AF58-9471ED78E211}">
      <formula1>"PTX"</formula1>
    </dataValidation>
    <dataValidation type="list" allowBlank="1" showInputMessage="1" showErrorMessage="1" sqref="K9:K28" xr:uid="{FDDFC4C2-BDA6-4EF9-A8B6-F4CF5BC9E9D9}">
      <formula1>"GEM"</formula1>
    </dataValidation>
    <dataValidation type="list" allowBlank="1" showInputMessage="1" showErrorMessage="1" sqref="J9:J28" xr:uid="{D6FA2510-ECF7-42CF-9273-7E17C753DBE6}">
      <formula1>"5-FU"</formula1>
    </dataValidation>
    <dataValidation type="list" allowBlank="1" showInputMessage="1" showErrorMessage="1" sqref="I9:I28" xr:uid="{3F022482-FFA2-4005-9591-80DA16B8CB34}">
      <formula1>"CPA"</formula1>
    </dataValidation>
    <dataValidation type="list" allowBlank="1" showInputMessage="1" showErrorMessage="1" sqref="F9:F28" xr:uid="{2841BA75-4A46-4FE2-976F-B03C12D81502}">
      <formula1>"サンプリングシート法（10cm×10cm）【サンプリングシートの分割使用（切断）不可】,サンプリングシート法（25cm×25cm）【サンプリングシートの分割使用（切断）不可】,ワイプ（拭き取り）法,マスク抽出,腕カバー抽出（手首～肘手前のカバー）,シューズカバー抽出（左右1組）,モップ抽出,ガウン抽出"</formula1>
    </dataValidation>
  </dataValidations>
  <pageMargins left="0.7" right="0.7" top="0.75" bottom="0.75" header="0.3" footer="0.3"/>
  <pageSetup paperSize="8" scale="41" orientation="landscape" r:id="rId1"/>
  <ignoredErrors>
    <ignoredError sqref="M9:O16 O29:O30 M17:O2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5A58-2526-48FF-9C0C-1C8B19E343B7}">
  <sheetPr>
    <tabColor theme="5"/>
    <pageSetUpPr fitToPage="1"/>
  </sheetPr>
  <dimension ref="A1:AE41"/>
  <sheetViews>
    <sheetView showGridLines="0" zoomScale="55" zoomScaleNormal="55" workbookViewId="0">
      <pane ySplit="8" topLeftCell="A9" activePane="bottomLeft" state="frozen"/>
      <selection pane="bottomLeft" activeCell="C3" sqref="C3:D3"/>
    </sheetView>
  </sheetViews>
  <sheetFormatPr defaultColWidth="8.125" defaultRowHeight="15.75" x14ac:dyDescent="0.4"/>
  <cols>
    <col min="1" max="1" width="1.5" style="3" customWidth="1"/>
    <col min="2" max="2" width="5.625" style="3" customWidth="1"/>
    <col min="3" max="4" width="51.625" style="3" customWidth="1"/>
    <col min="5" max="5" width="35.625" style="5" customWidth="1"/>
    <col min="6" max="6" width="75.625" style="5" customWidth="1"/>
    <col min="7" max="7" width="20.625" style="3" customWidth="1"/>
    <col min="8" max="11" width="6.625" style="5" customWidth="1"/>
    <col min="12" max="12" width="13.75" style="5" bestFit="1" customWidth="1"/>
    <col min="13" max="13" width="21.625" style="5" customWidth="1"/>
    <col min="14" max="14" width="21.625" style="3" customWidth="1"/>
    <col min="15" max="15" width="38" style="3" customWidth="1"/>
    <col min="16" max="18" width="8.25" style="3" customWidth="1"/>
    <col min="19" max="19" width="8.125" style="3"/>
    <col min="20" max="20" width="10.25" style="3" bestFit="1" customWidth="1"/>
    <col min="21" max="16384" width="8.125" style="3"/>
  </cols>
  <sheetData>
    <row r="1" spans="1:31" x14ac:dyDescent="0.4">
      <c r="A1" s="167"/>
      <c r="B1" s="167"/>
      <c r="C1" s="167"/>
      <c r="D1" s="167"/>
      <c r="E1" s="168"/>
      <c r="F1" s="168"/>
      <c r="G1" s="167"/>
      <c r="H1" s="168"/>
      <c r="I1" s="168"/>
      <c r="J1" s="168"/>
      <c r="K1" s="168"/>
      <c r="L1" s="168"/>
      <c r="M1" s="168"/>
      <c r="N1" s="167"/>
      <c r="O1" s="167"/>
    </row>
    <row r="2" spans="1:31" ht="30.75" thickBot="1" x14ac:dyDescent="0.45">
      <c r="A2" s="167"/>
      <c r="B2" s="167"/>
      <c r="C2" s="167"/>
      <c r="D2" s="169"/>
      <c r="E2" s="168"/>
      <c r="F2" s="168"/>
      <c r="G2" s="167"/>
      <c r="H2" s="168"/>
      <c r="I2" s="168"/>
      <c r="J2" s="168"/>
      <c r="K2" s="168"/>
      <c r="L2" s="168"/>
      <c r="M2" s="168"/>
      <c r="N2" s="167"/>
      <c r="O2" s="170" t="s">
        <v>69</v>
      </c>
    </row>
    <row r="3" spans="1:31" s="1" customFormat="1" ht="80.099999999999994" customHeight="1" thickBot="1" x14ac:dyDescent="0.45">
      <c r="A3" s="163">
        <v>1</v>
      </c>
      <c r="B3" s="163"/>
      <c r="C3" s="223" t="s">
        <v>0</v>
      </c>
      <c r="D3" s="224"/>
      <c r="E3" s="171" t="s">
        <v>1</v>
      </c>
      <c r="F3" s="172" t="s">
        <v>2</v>
      </c>
      <c r="G3" s="169"/>
      <c r="H3" s="213" t="s">
        <v>3</v>
      </c>
      <c r="I3" s="214"/>
      <c r="J3" s="214"/>
      <c r="K3" s="215"/>
      <c r="L3" s="216" t="s">
        <v>4</v>
      </c>
      <c r="M3" s="217"/>
      <c r="N3" s="217"/>
      <c r="O3" s="218"/>
      <c r="P3" s="89"/>
    </row>
    <row r="4" spans="1:31" s="1" customFormat="1" ht="80.099999999999994" customHeight="1" thickBot="1" x14ac:dyDescent="0.45">
      <c r="A4" s="163"/>
      <c r="B4" s="173"/>
      <c r="C4" s="173"/>
      <c r="D4" s="174"/>
      <c r="E4" s="175" t="s">
        <v>5</v>
      </c>
      <c r="F4" s="176" t="s">
        <v>6</v>
      </c>
      <c r="G4" s="177"/>
      <c r="H4" s="163"/>
      <c r="I4" s="163"/>
      <c r="J4" s="163"/>
      <c r="K4" s="163"/>
      <c r="L4" s="163"/>
      <c r="M4" s="163"/>
      <c r="N4" s="163"/>
      <c r="O4" s="163"/>
    </row>
    <row r="5" spans="1:31" s="1" customFormat="1" ht="12.6" customHeight="1" thickBot="1" x14ac:dyDescent="0.45">
      <c r="A5" s="163"/>
      <c r="B5" s="140"/>
      <c r="C5" s="140"/>
      <c r="D5" s="140"/>
      <c r="E5" s="178"/>
      <c r="F5" s="179"/>
      <c r="G5" s="179"/>
      <c r="H5" s="179"/>
      <c r="I5" s="140"/>
      <c r="J5" s="140"/>
      <c r="K5" s="140"/>
      <c r="L5" s="140"/>
      <c r="M5" s="140"/>
      <c r="N5" s="140"/>
      <c r="O5" s="140"/>
    </row>
    <row r="6" spans="1:31" s="82" customFormat="1" ht="39.75" thickBot="1" x14ac:dyDescent="0.45">
      <c r="A6" s="180"/>
      <c r="B6" s="181"/>
      <c r="C6" s="182" t="s">
        <v>7</v>
      </c>
      <c r="D6" s="182" t="s">
        <v>8</v>
      </c>
      <c r="E6" s="183" t="s">
        <v>9</v>
      </c>
      <c r="F6" s="184" t="s">
        <v>10</v>
      </c>
      <c r="G6" s="183" t="s">
        <v>11</v>
      </c>
      <c r="H6" s="229" t="s">
        <v>13</v>
      </c>
      <c r="I6" s="229"/>
      <c r="J6" s="229"/>
      <c r="K6" s="229"/>
      <c r="L6" s="184" t="s">
        <v>14</v>
      </c>
      <c r="M6" s="183" t="s">
        <v>15</v>
      </c>
      <c r="N6" s="184" t="s">
        <v>16</v>
      </c>
      <c r="O6" s="185" t="s">
        <v>17</v>
      </c>
    </row>
    <row r="7" spans="1:31" s="81" customFormat="1" ht="30" customHeight="1" x14ac:dyDescent="0.4">
      <c r="A7" s="186"/>
      <c r="B7" s="225"/>
      <c r="C7" s="211" t="s">
        <v>18</v>
      </c>
      <c r="D7" s="211" t="s">
        <v>19</v>
      </c>
      <c r="E7" s="231" t="s">
        <v>20</v>
      </c>
      <c r="F7" s="227" t="s">
        <v>21</v>
      </c>
      <c r="G7" s="219" t="s">
        <v>22</v>
      </c>
      <c r="H7" s="187" t="s">
        <v>24</v>
      </c>
      <c r="I7" s="187" t="s">
        <v>25</v>
      </c>
      <c r="J7" s="187" t="s">
        <v>26</v>
      </c>
      <c r="K7" s="187" t="s">
        <v>27</v>
      </c>
      <c r="L7" s="209" t="s">
        <v>28</v>
      </c>
      <c r="M7" s="209" t="s">
        <v>29</v>
      </c>
      <c r="N7" s="209" t="s">
        <v>28</v>
      </c>
      <c r="O7" s="221" t="s">
        <v>30</v>
      </c>
    </row>
    <row r="8" spans="1:31" s="81" customFormat="1" ht="30" customHeight="1" thickBot="1" x14ac:dyDescent="0.45">
      <c r="A8" s="186"/>
      <c r="B8" s="226"/>
      <c r="C8" s="212"/>
      <c r="D8" s="212"/>
      <c r="E8" s="212"/>
      <c r="F8" s="228"/>
      <c r="G8" s="220"/>
      <c r="H8" s="230" t="s">
        <v>31</v>
      </c>
      <c r="I8" s="230"/>
      <c r="J8" s="230"/>
      <c r="K8" s="230"/>
      <c r="L8" s="210"/>
      <c r="M8" s="210"/>
      <c r="N8" s="210"/>
      <c r="O8" s="222"/>
    </row>
    <row r="9" spans="1:31" ht="36.950000000000003" customHeight="1" x14ac:dyDescent="0.4">
      <c r="B9" s="20">
        <v>1</v>
      </c>
      <c r="C9" s="135"/>
      <c r="D9" s="104"/>
      <c r="E9" s="116"/>
      <c r="F9" s="77"/>
      <c r="G9" s="136" t="str">
        <f>V9</f>
        <v/>
      </c>
      <c r="H9" s="21" t="s">
        <v>37</v>
      </c>
      <c r="I9" s="21" t="s">
        <v>38</v>
      </c>
      <c r="J9" s="21" t="s">
        <v>39</v>
      </c>
      <c r="K9" s="9" t="s">
        <v>27</v>
      </c>
      <c r="L9" s="29">
        <f t="shared" ref="L9:L20" si="0">IF(COUNTA(H9:K9)&gt;0,COUNTA(H9:K9),0)</f>
        <v>4</v>
      </c>
      <c r="M9" s="30"/>
      <c r="N9" s="30">
        <f>IF(L9&gt;0,1*M9,"")</f>
        <v>0</v>
      </c>
      <c r="O9" s="63"/>
      <c r="R9" s="137" t="str">
        <f>_xlfn.TEXTJOIN(",", TRUE, H9:K9)</f>
        <v>CPA,5-FU,GEM,PTX</v>
      </c>
      <c r="S9" s="137"/>
      <c r="T9" s="137" t="str">
        <f>IFERROR(INDEX($X$9:$X$38, MATCH(R9, $Y$9:$Y$38, 0)), "")</f>
        <v>CPA･5-FU･GEM･PTX</v>
      </c>
      <c r="U9" s="137"/>
      <c r="V9" s="137" t="str">
        <f>IFERROR(VLOOKUP(F9, $AC$9:$AE$16, 3, FALSE), "")</f>
        <v/>
      </c>
      <c r="W9" s="137"/>
      <c r="X9" s="137" t="s">
        <v>70</v>
      </c>
      <c r="Y9" s="137" t="s">
        <v>37</v>
      </c>
      <c r="Z9" s="137" t="str">
        <f>IFERROR(VLOOKUP(F9, $AC$9:$AD$16, 2, FALSE), "")</f>
        <v/>
      </c>
      <c r="AA9" s="137" t="str">
        <f>IFERROR(VLOOKUP(F9, $AC$9:$AE$16, 3, FALSE), "")</f>
        <v/>
      </c>
      <c r="AB9" s="137" t="str">
        <f>IF(F9="ワイプ法",G9,"")</f>
        <v/>
      </c>
      <c r="AC9" s="138" t="s">
        <v>120</v>
      </c>
      <c r="AD9" s="138" t="s">
        <v>121</v>
      </c>
      <c r="AE9" s="139" t="s">
        <v>122</v>
      </c>
    </row>
    <row r="10" spans="1:31" ht="37.35" customHeight="1" x14ac:dyDescent="0.4">
      <c r="B10" s="22">
        <v>2</v>
      </c>
      <c r="C10" s="134"/>
      <c r="D10" s="104"/>
      <c r="E10" s="114"/>
      <c r="F10" s="79"/>
      <c r="G10" s="19" t="str">
        <f t="shared" ref="G10:G11" si="1">V10</f>
        <v/>
      </c>
      <c r="H10" s="9" t="s">
        <v>24</v>
      </c>
      <c r="I10" s="9" t="s">
        <v>38</v>
      </c>
      <c r="J10" s="9" t="s">
        <v>39</v>
      </c>
      <c r="K10" s="9" t="s">
        <v>27</v>
      </c>
      <c r="L10" s="25">
        <f t="shared" si="0"/>
        <v>4</v>
      </c>
      <c r="M10" s="26"/>
      <c r="N10" s="26">
        <f t="shared" ref="N10:N20" si="2">IF(L10&gt;0,1*M10,"")</f>
        <v>0</v>
      </c>
      <c r="O10" s="23"/>
      <c r="R10" s="137" t="str">
        <f t="shared" ref="R10:R38" si="3">_xlfn.TEXTJOIN(",", TRUE, H10:K10)</f>
        <v>CPA,5-FU,GEM,PTX</v>
      </c>
      <c r="S10" s="137"/>
      <c r="T10" s="137" t="str">
        <f t="shared" ref="T10:T38" si="4">IFERROR(INDEX($X$9:$X$38, MATCH(R10, $Y$9:$Y$38, 0)), "")</f>
        <v>CPA･5-FU･GEM･PTX</v>
      </c>
      <c r="U10" s="137"/>
      <c r="V10" s="137" t="str">
        <f>IFERROR(VLOOKUP(F10, $AC$9:$AE$16, 3, FALSE), "")</f>
        <v/>
      </c>
      <c r="W10" s="137"/>
      <c r="X10" s="137" t="s">
        <v>71</v>
      </c>
      <c r="Y10" s="137" t="s">
        <v>72</v>
      </c>
      <c r="Z10" s="137" t="str">
        <f t="shared" ref="Z10:Z38" si="5">IFERROR(VLOOKUP(F10, $AC$9:$AD$16, 2, FALSE), "")</f>
        <v/>
      </c>
      <c r="AA10" s="137" t="str">
        <f t="shared" ref="AA10:AA38" si="6">IFERROR(VLOOKUP(F10, $AC$9:$AE$16, 3, FALSE), "")</f>
        <v/>
      </c>
      <c r="AB10" s="137" t="str">
        <f t="shared" ref="AB10:AB38" si="7">IF(F10="ワイプ法",G10,"")</f>
        <v/>
      </c>
      <c r="AC10" s="138" t="s">
        <v>35</v>
      </c>
      <c r="AD10" s="138" t="s">
        <v>121</v>
      </c>
      <c r="AE10" s="139" t="s">
        <v>123</v>
      </c>
    </row>
    <row r="11" spans="1:31" ht="37.35" customHeight="1" x14ac:dyDescent="0.4">
      <c r="B11" s="22">
        <v>3</v>
      </c>
      <c r="C11" s="134"/>
      <c r="D11" s="104"/>
      <c r="E11" s="114"/>
      <c r="F11" s="79"/>
      <c r="G11" s="19" t="str">
        <f t="shared" si="1"/>
        <v/>
      </c>
      <c r="H11" s="9" t="s">
        <v>24</v>
      </c>
      <c r="I11" s="9" t="s">
        <v>38</v>
      </c>
      <c r="J11" s="9" t="s">
        <v>39</v>
      </c>
      <c r="K11" s="9" t="s">
        <v>27</v>
      </c>
      <c r="L11" s="25">
        <f t="shared" si="0"/>
        <v>4</v>
      </c>
      <c r="M11" s="26"/>
      <c r="N11" s="26">
        <f t="shared" si="2"/>
        <v>0</v>
      </c>
      <c r="O11" s="23"/>
      <c r="R11" s="137" t="str">
        <f t="shared" si="3"/>
        <v>CPA,5-FU,GEM,PTX</v>
      </c>
      <c r="S11" s="137"/>
      <c r="T11" s="137" t="str">
        <f t="shared" si="4"/>
        <v>CPA･5-FU･GEM･PTX</v>
      </c>
      <c r="U11" s="137"/>
      <c r="V11" s="137" t="str">
        <f t="shared" ref="V11:V38" si="8">IFERROR(VLOOKUP(F11, $AC$9:$AE$16, 3, FALSE), "")</f>
        <v/>
      </c>
      <c r="W11" s="137"/>
      <c r="X11" s="137" t="s">
        <v>73</v>
      </c>
      <c r="Y11" s="137" t="s">
        <v>74</v>
      </c>
      <c r="Z11" s="137" t="str">
        <f t="shared" si="5"/>
        <v/>
      </c>
      <c r="AA11" s="137" t="str">
        <f t="shared" si="6"/>
        <v/>
      </c>
      <c r="AB11" s="137" t="str">
        <f t="shared" si="7"/>
        <v/>
      </c>
      <c r="AC11" s="138" t="s">
        <v>124</v>
      </c>
      <c r="AD11" s="138" t="s">
        <v>124</v>
      </c>
      <c r="AE11" s="139" t="s">
        <v>130</v>
      </c>
    </row>
    <row r="12" spans="1:31" ht="37.35" customHeight="1" x14ac:dyDescent="0.4">
      <c r="B12" s="22">
        <v>4</v>
      </c>
      <c r="C12" s="134"/>
      <c r="D12" s="104"/>
      <c r="E12" s="114"/>
      <c r="F12" s="79"/>
      <c r="G12" s="19" t="str">
        <f t="shared" ref="G12:G38" si="9">V12</f>
        <v/>
      </c>
      <c r="H12" s="9" t="s">
        <v>24</v>
      </c>
      <c r="I12" s="9" t="s">
        <v>38</v>
      </c>
      <c r="J12" s="9" t="s">
        <v>39</v>
      </c>
      <c r="K12" s="9" t="s">
        <v>27</v>
      </c>
      <c r="L12" s="25">
        <f t="shared" si="0"/>
        <v>4</v>
      </c>
      <c r="M12" s="26"/>
      <c r="N12" s="26">
        <f t="shared" si="2"/>
        <v>0</v>
      </c>
      <c r="O12" s="64"/>
      <c r="R12" s="137" t="str">
        <f t="shared" si="3"/>
        <v>CPA,5-FU,GEM,PTX</v>
      </c>
      <c r="S12" s="137"/>
      <c r="T12" s="137" t="str">
        <f t="shared" si="4"/>
        <v>CPA･5-FU･GEM･PTX</v>
      </c>
      <c r="U12" s="137"/>
      <c r="V12" s="137" t="str">
        <f t="shared" si="8"/>
        <v/>
      </c>
      <c r="W12" s="137"/>
      <c r="X12" s="137" t="s">
        <v>75</v>
      </c>
      <c r="Y12" s="137" t="s">
        <v>76</v>
      </c>
      <c r="Z12" s="137" t="str">
        <f t="shared" si="5"/>
        <v/>
      </c>
      <c r="AA12" s="137" t="str">
        <f t="shared" si="6"/>
        <v/>
      </c>
      <c r="AB12" s="137" t="str">
        <f t="shared" si="7"/>
        <v/>
      </c>
      <c r="AC12" s="138" t="s">
        <v>125</v>
      </c>
      <c r="AD12" s="138" t="s">
        <v>125</v>
      </c>
      <c r="AE12" s="139" t="s">
        <v>130</v>
      </c>
    </row>
    <row r="13" spans="1:31" ht="37.35" customHeight="1" x14ac:dyDescent="0.4">
      <c r="B13" s="22">
        <v>5</v>
      </c>
      <c r="C13" s="134"/>
      <c r="D13" s="104"/>
      <c r="E13" s="114"/>
      <c r="F13" s="79"/>
      <c r="G13" s="19" t="str">
        <f t="shared" si="9"/>
        <v/>
      </c>
      <c r="H13" s="9" t="s">
        <v>24</v>
      </c>
      <c r="I13" s="9" t="s">
        <v>38</v>
      </c>
      <c r="J13" s="9" t="s">
        <v>39</v>
      </c>
      <c r="K13" s="9" t="s">
        <v>27</v>
      </c>
      <c r="L13" s="25">
        <f t="shared" si="0"/>
        <v>4</v>
      </c>
      <c r="M13" s="26"/>
      <c r="N13" s="26">
        <f t="shared" si="2"/>
        <v>0</v>
      </c>
      <c r="O13" s="23"/>
      <c r="R13" s="137" t="str">
        <f t="shared" si="3"/>
        <v>CPA,5-FU,GEM,PTX</v>
      </c>
      <c r="S13" s="137"/>
      <c r="T13" s="137" t="str">
        <f t="shared" si="4"/>
        <v>CPA･5-FU･GEM･PTX</v>
      </c>
      <c r="U13" s="137"/>
      <c r="V13" s="137" t="str">
        <f t="shared" si="8"/>
        <v/>
      </c>
      <c r="W13" s="137"/>
      <c r="X13" s="137" t="s">
        <v>77</v>
      </c>
      <c r="Y13" s="137" t="s">
        <v>78</v>
      </c>
      <c r="Z13" s="137" t="str">
        <f t="shared" si="5"/>
        <v/>
      </c>
      <c r="AA13" s="137" t="str">
        <f t="shared" si="6"/>
        <v/>
      </c>
      <c r="AB13" s="137" t="str">
        <f t="shared" si="7"/>
        <v/>
      </c>
      <c r="AC13" s="138" t="s">
        <v>126</v>
      </c>
      <c r="AD13" s="138" t="s">
        <v>126</v>
      </c>
      <c r="AE13" s="139" t="s">
        <v>130</v>
      </c>
    </row>
    <row r="14" spans="1:31" ht="37.35" customHeight="1" x14ac:dyDescent="0.4">
      <c r="B14" s="22">
        <v>6</v>
      </c>
      <c r="C14" s="134"/>
      <c r="D14" s="104"/>
      <c r="E14" s="114"/>
      <c r="F14" s="79"/>
      <c r="G14" s="19" t="str">
        <f t="shared" si="9"/>
        <v/>
      </c>
      <c r="H14" s="9" t="s">
        <v>24</v>
      </c>
      <c r="I14" s="9" t="s">
        <v>38</v>
      </c>
      <c r="J14" s="9" t="s">
        <v>39</v>
      </c>
      <c r="K14" s="9" t="s">
        <v>27</v>
      </c>
      <c r="L14" s="25">
        <f t="shared" si="0"/>
        <v>4</v>
      </c>
      <c r="M14" s="26"/>
      <c r="N14" s="26">
        <f t="shared" si="2"/>
        <v>0</v>
      </c>
      <c r="O14" s="23"/>
      <c r="R14" s="137" t="str">
        <f t="shared" si="3"/>
        <v>CPA,5-FU,GEM,PTX</v>
      </c>
      <c r="S14" s="137"/>
      <c r="T14" s="137" t="str">
        <f t="shared" si="4"/>
        <v>CPA･5-FU･GEM･PTX</v>
      </c>
      <c r="U14" s="137"/>
      <c r="V14" s="137" t="str">
        <f t="shared" si="8"/>
        <v/>
      </c>
      <c r="W14" s="137"/>
      <c r="X14" s="137" t="s">
        <v>79</v>
      </c>
      <c r="Y14" s="137" t="s">
        <v>80</v>
      </c>
      <c r="Z14" s="137" t="str">
        <f t="shared" si="5"/>
        <v/>
      </c>
      <c r="AA14" s="137" t="str">
        <f t="shared" si="6"/>
        <v/>
      </c>
      <c r="AB14" s="137" t="str">
        <f t="shared" si="7"/>
        <v/>
      </c>
      <c r="AC14" s="138" t="s">
        <v>127</v>
      </c>
      <c r="AD14" s="138" t="s">
        <v>127</v>
      </c>
      <c r="AE14" s="139" t="s">
        <v>130</v>
      </c>
    </row>
    <row r="15" spans="1:31" ht="37.35" customHeight="1" x14ac:dyDescent="0.4">
      <c r="B15" s="22">
        <v>7</v>
      </c>
      <c r="C15" s="134"/>
      <c r="D15" s="104"/>
      <c r="E15" s="114"/>
      <c r="F15" s="79"/>
      <c r="G15" s="19" t="str">
        <f t="shared" si="9"/>
        <v/>
      </c>
      <c r="H15" s="9" t="s">
        <v>24</v>
      </c>
      <c r="I15" s="9" t="s">
        <v>38</v>
      </c>
      <c r="J15" s="9" t="s">
        <v>39</v>
      </c>
      <c r="K15" s="9" t="s">
        <v>27</v>
      </c>
      <c r="L15" s="25">
        <f t="shared" si="0"/>
        <v>4</v>
      </c>
      <c r="M15" s="26"/>
      <c r="N15" s="26">
        <f t="shared" si="2"/>
        <v>0</v>
      </c>
      <c r="O15" s="23"/>
      <c r="R15" s="137" t="str">
        <f t="shared" si="3"/>
        <v>CPA,5-FU,GEM,PTX</v>
      </c>
      <c r="S15" s="137"/>
      <c r="T15" s="137" t="str">
        <f t="shared" si="4"/>
        <v>CPA･5-FU･GEM･PTX</v>
      </c>
      <c r="U15" s="137"/>
      <c r="V15" s="137" t="str">
        <f t="shared" si="8"/>
        <v/>
      </c>
      <c r="W15" s="137"/>
      <c r="X15" s="137" t="s">
        <v>81</v>
      </c>
      <c r="Y15" s="137" t="s">
        <v>82</v>
      </c>
      <c r="Z15" s="137" t="str">
        <f t="shared" si="5"/>
        <v/>
      </c>
      <c r="AA15" s="137" t="str">
        <f t="shared" si="6"/>
        <v/>
      </c>
      <c r="AB15" s="137" t="str">
        <f t="shared" si="7"/>
        <v/>
      </c>
      <c r="AC15" s="138" t="s">
        <v>128</v>
      </c>
      <c r="AD15" s="138" t="s">
        <v>128</v>
      </c>
      <c r="AE15" s="139" t="s">
        <v>130</v>
      </c>
    </row>
    <row r="16" spans="1:31" ht="37.35" customHeight="1" x14ac:dyDescent="0.4">
      <c r="B16" s="22">
        <v>8</v>
      </c>
      <c r="C16" s="134"/>
      <c r="D16" s="104"/>
      <c r="E16" s="114"/>
      <c r="F16" s="79"/>
      <c r="G16" s="19" t="str">
        <f t="shared" si="9"/>
        <v/>
      </c>
      <c r="H16" s="9" t="s">
        <v>24</v>
      </c>
      <c r="I16" s="9" t="s">
        <v>38</v>
      </c>
      <c r="J16" s="9" t="s">
        <v>39</v>
      </c>
      <c r="K16" s="9" t="s">
        <v>27</v>
      </c>
      <c r="L16" s="25">
        <f t="shared" si="0"/>
        <v>4</v>
      </c>
      <c r="M16" s="26"/>
      <c r="N16" s="26">
        <f t="shared" si="2"/>
        <v>0</v>
      </c>
      <c r="O16" s="23"/>
      <c r="R16" s="137" t="str">
        <f t="shared" si="3"/>
        <v>CPA,5-FU,GEM,PTX</v>
      </c>
      <c r="S16" s="137"/>
      <c r="T16" s="137" t="str">
        <f t="shared" si="4"/>
        <v>CPA･5-FU･GEM･PTX</v>
      </c>
      <c r="U16" s="137"/>
      <c r="V16" s="137" t="str">
        <f t="shared" si="8"/>
        <v/>
      </c>
      <c r="W16" s="137"/>
      <c r="X16" s="137" t="s">
        <v>83</v>
      </c>
      <c r="Y16" s="137" t="s">
        <v>84</v>
      </c>
      <c r="Z16" s="137" t="str">
        <f t="shared" si="5"/>
        <v/>
      </c>
      <c r="AA16" s="137" t="str">
        <f t="shared" si="6"/>
        <v/>
      </c>
      <c r="AB16" s="137" t="str">
        <f t="shared" si="7"/>
        <v/>
      </c>
      <c r="AC16" s="138" t="s">
        <v>129</v>
      </c>
      <c r="AD16" s="138" t="s">
        <v>129</v>
      </c>
      <c r="AE16" s="139" t="s">
        <v>130</v>
      </c>
    </row>
    <row r="17" spans="2:31" ht="37.35" customHeight="1" x14ac:dyDescent="0.4">
      <c r="B17" s="22">
        <v>9</v>
      </c>
      <c r="C17" s="134"/>
      <c r="D17" s="104"/>
      <c r="E17" s="114"/>
      <c r="F17" s="79"/>
      <c r="G17" s="19" t="str">
        <f t="shared" si="9"/>
        <v/>
      </c>
      <c r="H17" s="9" t="s">
        <v>24</v>
      </c>
      <c r="I17" s="9" t="s">
        <v>38</v>
      </c>
      <c r="J17" s="9" t="s">
        <v>39</v>
      </c>
      <c r="K17" s="9" t="s">
        <v>27</v>
      </c>
      <c r="L17" s="25">
        <f t="shared" si="0"/>
        <v>4</v>
      </c>
      <c r="M17" s="26"/>
      <c r="N17" s="26">
        <f t="shared" si="2"/>
        <v>0</v>
      </c>
      <c r="O17" s="23"/>
      <c r="R17" s="137" t="str">
        <f t="shared" si="3"/>
        <v>CPA,5-FU,GEM,PTX</v>
      </c>
      <c r="S17" s="137"/>
      <c r="T17" s="137" t="str">
        <f t="shared" si="4"/>
        <v>CPA･5-FU･GEM･PTX</v>
      </c>
      <c r="U17" s="137"/>
      <c r="V17" s="137" t="str">
        <f t="shared" si="8"/>
        <v/>
      </c>
      <c r="W17" s="137"/>
      <c r="X17" s="137" t="s">
        <v>85</v>
      </c>
      <c r="Y17" s="137" t="s">
        <v>38</v>
      </c>
      <c r="Z17" s="137" t="str">
        <f t="shared" si="5"/>
        <v/>
      </c>
      <c r="AA17" s="137" t="str">
        <f t="shared" si="6"/>
        <v/>
      </c>
      <c r="AB17" s="137" t="str">
        <f t="shared" si="7"/>
        <v/>
      </c>
      <c r="AC17" s="137"/>
      <c r="AD17" s="137"/>
      <c r="AE17" s="137"/>
    </row>
    <row r="18" spans="2:31" ht="37.35" customHeight="1" x14ac:dyDescent="0.4">
      <c r="B18" s="22">
        <v>10</v>
      </c>
      <c r="C18" s="134"/>
      <c r="D18" s="104"/>
      <c r="E18" s="114"/>
      <c r="F18" s="79"/>
      <c r="G18" s="19" t="str">
        <f t="shared" si="9"/>
        <v/>
      </c>
      <c r="H18" s="9" t="s">
        <v>24</v>
      </c>
      <c r="I18" s="9" t="s">
        <v>38</v>
      </c>
      <c r="J18" s="9" t="s">
        <v>39</v>
      </c>
      <c r="K18" s="9" t="s">
        <v>27</v>
      </c>
      <c r="L18" s="25">
        <f t="shared" si="0"/>
        <v>4</v>
      </c>
      <c r="M18" s="26"/>
      <c r="N18" s="26">
        <f t="shared" si="2"/>
        <v>0</v>
      </c>
      <c r="O18" s="23"/>
      <c r="R18" s="137" t="str">
        <f t="shared" si="3"/>
        <v>CPA,5-FU,GEM,PTX</v>
      </c>
      <c r="S18" s="137"/>
      <c r="T18" s="137" t="str">
        <f t="shared" si="4"/>
        <v>CPA･5-FU･GEM･PTX</v>
      </c>
      <c r="U18" s="137"/>
      <c r="V18" s="137" t="str">
        <f t="shared" si="8"/>
        <v/>
      </c>
      <c r="W18" s="137"/>
      <c r="X18" s="137" t="s">
        <v>86</v>
      </c>
      <c r="Y18" s="137" t="s">
        <v>87</v>
      </c>
      <c r="Z18" s="137" t="str">
        <f t="shared" si="5"/>
        <v/>
      </c>
      <c r="AA18" s="137" t="str">
        <f t="shared" si="6"/>
        <v/>
      </c>
      <c r="AB18" s="137" t="str">
        <f t="shared" si="7"/>
        <v/>
      </c>
      <c r="AC18" s="137"/>
      <c r="AD18" s="137"/>
      <c r="AE18" s="137"/>
    </row>
    <row r="19" spans="2:31" ht="37.35" customHeight="1" x14ac:dyDescent="0.4">
      <c r="B19" s="22">
        <v>11</v>
      </c>
      <c r="C19" s="134"/>
      <c r="D19" s="104"/>
      <c r="E19" s="114"/>
      <c r="F19" s="79"/>
      <c r="G19" s="19" t="str">
        <f t="shared" si="9"/>
        <v/>
      </c>
      <c r="H19" s="9" t="s">
        <v>24</v>
      </c>
      <c r="I19" s="9" t="s">
        <v>38</v>
      </c>
      <c r="J19" s="9" t="s">
        <v>39</v>
      </c>
      <c r="K19" s="9" t="s">
        <v>27</v>
      </c>
      <c r="L19" s="25">
        <f t="shared" si="0"/>
        <v>4</v>
      </c>
      <c r="M19" s="26"/>
      <c r="N19" s="26">
        <f t="shared" si="2"/>
        <v>0</v>
      </c>
      <c r="O19" s="23"/>
      <c r="R19" s="137" t="str">
        <f t="shared" si="3"/>
        <v>CPA,5-FU,GEM,PTX</v>
      </c>
      <c r="S19" s="137"/>
      <c r="T19" s="137" t="str">
        <f t="shared" si="4"/>
        <v>CPA･5-FU･GEM･PTX</v>
      </c>
      <c r="U19" s="137"/>
      <c r="V19" s="137" t="str">
        <f t="shared" si="8"/>
        <v/>
      </c>
      <c r="W19" s="137"/>
      <c r="X19" s="137" t="s">
        <v>88</v>
      </c>
      <c r="Y19" s="137" t="s">
        <v>89</v>
      </c>
      <c r="Z19" s="137" t="str">
        <f t="shared" si="5"/>
        <v/>
      </c>
      <c r="AA19" s="137" t="str">
        <f t="shared" si="6"/>
        <v/>
      </c>
      <c r="AB19" s="137" t="str">
        <f t="shared" si="7"/>
        <v/>
      </c>
      <c r="AC19" s="137"/>
      <c r="AD19" s="137"/>
      <c r="AE19" s="137"/>
    </row>
    <row r="20" spans="2:31" ht="37.35" customHeight="1" x14ac:dyDescent="0.4">
      <c r="B20" s="22">
        <v>12</v>
      </c>
      <c r="C20" s="134"/>
      <c r="D20" s="104"/>
      <c r="E20" s="114"/>
      <c r="F20" s="79"/>
      <c r="G20" s="19" t="str">
        <f t="shared" si="9"/>
        <v/>
      </c>
      <c r="H20" s="9" t="s">
        <v>24</v>
      </c>
      <c r="I20" s="9" t="s">
        <v>38</v>
      </c>
      <c r="J20" s="9" t="s">
        <v>39</v>
      </c>
      <c r="K20" s="9" t="s">
        <v>27</v>
      </c>
      <c r="L20" s="25">
        <f t="shared" si="0"/>
        <v>4</v>
      </c>
      <c r="M20" s="26"/>
      <c r="N20" s="26">
        <f t="shared" si="2"/>
        <v>0</v>
      </c>
      <c r="O20" s="23"/>
      <c r="R20" s="137" t="str">
        <f t="shared" si="3"/>
        <v>CPA,5-FU,GEM,PTX</v>
      </c>
      <c r="S20" s="137"/>
      <c r="T20" s="137" t="str">
        <f t="shared" si="4"/>
        <v>CPA･5-FU･GEM･PTX</v>
      </c>
      <c r="U20" s="137"/>
      <c r="V20" s="137" t="str">
        <f t="shared" si="8"/>
        <v/>
      </c>
      <c r="W20" s="137"/>
      <c r="X20" s="137" t="s">
        <v>90</v>
      </c>
      <c r="Y20" s="137" t="s">
        <v>91</v>
      </c>
      <c r="Z20" s="137" t="str">
        <f t="shared" si="5"/>
        <v/>
      </c>
      <c r="AA20" s="137" t="str">
        <f t="shared" si="6"/>
        <v/>
      </c>
      <c r="AB20" s="137" t="str">
        <f t="shared" si="7"/>
        <v/>
      </c>
      <c r="AC20" s="137"/>
      <c r="AD20" s="137"/>
      <c r="AE20" s="137"/>
    </row>
    <row r="21" spans="2:31" ht="37.35" customHeight="1" x14ac:dyDescent="0.4">
      <c r="B21" s="22">
        <v>13</v>
      </c>
      <c r="C21" s="134"/>
      <c r="D21" s="104"/>
      <c r="E21" s="114"/>
      <c r="F21" s="79"/>
      <c r="G21" s="19" t="str">
        <f t="shared" si="9"/>
        <v/>
      </c>
      <c r="H21" s="9" t="s">
        <v>24</v>
      </c>
      <c r="I21" s="9" t="s">
        <v>38</v>
      </c>
      <c r="J21" s="9" t="s">
        <v>39</v>
      </c>
      <c r="K21" s="9" t="s">
        <v>27</v>
      </c>
      <c r="L21" s="25">
        <f t="shared" ref="L21:L38" si="10">IF(COUNTA(H21:K21)&gt;0,COUNTA(H21:K21),0)</f>
        <v>4</v>
      </c>
      <c r="M21" s="26"/>
      <c r="N21" s="26">
        <f t="shared" ref="N21:N37" si="11">IF(L21&gt;0,1*M21,"")</f>
        <v>0</v>
      </c>
      <c r="O21" s="23"/>
      <c r="R21" s="137" t="str">
        <f t="shared" si="3"/>
        <v>CPA,5-FU,GEM,PTX</v>
      </c>
      <c r="S21" s="137"/>
      <c r="T21" s="137" t="str">
        <f t="shared" si="4"/>
        <v>CPA･5-FU･GEM･PTX</v>
      </c>
      <c r="U21" s="137"/>
      <c r="V21" s="137" t="str">
        <f t="shared" si="8"/>
        <v/>
      </c>
      <c r="W21" s="137"/>
      <c r="X21" s="137" t="s">
        <v>92</v>
      </c>
      <c r="Y21" s="137" t="s">
        <v>39</v>
      </c>
      <c r="Z21" s="137" t="str">
        <f t="shared" si="5"/>
        <v/>
      </c>
      <c r="AA21" s="137" t="str">
        <f t="shared" si="6"/>
        <v/>
      </c>
      <c r="AB21" s="137" t="str">
        <f t="shared" si="7"/>
        <v/>
      </c>
      <c r="AC21" s="137"/>
      <c r="AD21" s="137"/>
      <c r="AE21" s="137"/>
    </row>
    <row r="22" spans="2:31" ht="37.35" customHeight="1" x14ac:dyDescent="0.4">
      <c r="B22" s="22">
        <v>14</v>
      </c>
      <c r="C22" s="126"/>
      <c r="D22" s="104"/>
      <c r="E22" s="114"/>
      <c r="F22" s="79"/>
      <c r="G22" s="19" t="str">
        <f t="shared" si="9"/>
        <v/>
      </c>
      <c r="H22" s="9" t="s">
        <v>24</v>
      </c>
      <c r="I22" s="9" t="s">
        <v>38</v>
      </c>
      <c r="J22" s="9" t="s">
        <v>39</v>
      </c>
      <c r="K22" s="9" t="s">
        <v>27</v>
      </c>
      <c r="L22" s="25">
        <f t="shared" si="10"/>
        <v>4</v>
      </c>
      <c r="M22" s="26"/>
      <c r="N22" s="26">
        <f t="shared" si="11"/>
        <v>0</v>
      </c>
      <c r="O22" s="23"/>
      <c r="R22" s="137" t="str">
        <f t="shared" si="3"/>
        <v>CPA,5-FU,GEM,PTX</v>
      </c>
      <c r="S22" s="137"/>
      <c r="T22" s="137" t="str">
        <f t="shared" si="4"/>
        <v>CPA･5-FU･GEM･PTX</v>
      </c>
      <c r="U22" s="137"/>
      <c r="V22" s="137" t="str">
        <f t="shared" si="8"/>
        <v/>
      </c>
      <c r="W22" s="137"/>
      <c r="X22" s="137" t="s">
        <v>93</v>
      </c>
      <c r="Y22" s="137" t="s">
        <v>94</v>
      </c>
      <c r="Z22" s="137" t="str">
        <f t="shared" si="5"/>
        <v/>
      </c>
      <c r="AA22" s="137" t="str">
        <f t="shared" si="6"/>
        <v/>
      </c>
      <c r="AB22" s="137" t="str">
        <f t="shared" si="7"/>
        <v/>
      </c>
      <c r="AC22" s="137"/>
      <c r="AD22" s="137"/>
      <c r="AE22" s="137"/>
    </row>
    <row r="23" spans="2:31" ht="37.35" customHeight="1" x14ac:dyDescent="0.4">
      <c r="B23" s="22">
        <v>15</v>
      </c>
      <c r="C23" s="126"/>
      <c r="D23" s="104"/>
      <c r="E23" s="114"/>
      <c r="F23" s="79"/>
      <c r="G23" s="19" t="str">
        <f t="shared" si="9"/>
        <v/>
      </c>
      <c r="H23" s="9" t="s">
        <v>24</v>
      </c>
      <c r="I23" s="9" t="s">
        <v>38</v>
      </c>
      <c r="J23" s="9" t="s">
        <v>39</v>
      </c>
      <c r="K23" s="9" t="s">
        <v>27</v>
      </c>
      <c r="L23" s="25">
        <f t="shared" si="10"/>
        <v>4</v>
      </c>
      <c r="M23" s="26"/>
      <c r="N23" s="26">
        <f t="shared" si="11"/>
        <v>0</v>
      </c>
      <c r="O23" s="23"/>
      <c r="R23" s="137" t="str">
        <f t="shared" si="3"/>
        <v>CPA,5-FU,GEM,PTX</v>
      </c>
      <c r="S23" s="137"/>
      <c r="T23" s="137" t="str">
        <f t="shared" si="4"/>
        <v>CPA･5-FU･GEM･PTX</v>
      </c>
      <c r="U23" s="137"/>
      <c r="V23" s="137" t="str">
        <f t="shared" si="8"/>
        <v/>
      </c>
      <c r="W23" s="137"/>
      <c r="X23" s="137" t="s">
        <v>95</v>
      </c>
      <c r="Y23" s="137" t="s">
        <v>40</v>
      </c>
      <c r="Z23" s="137" t="str">
        <f t="shared" si="5"/>
        <v/>
      </c>
      <c r="AA23" s="137" t="str">
        <f t="shared" si="6"/>
        <v/>
      </c>
      <c r="AB23" s="137" t="str">
        <f t="shared" si="7"/>
        <v/>
      </c>
      <c r="AC23" s="137"/>
      <c r="AD23" s="137"/>
      <c r="AE23" s="137"/>
    </row>
    <row r="24" spans="2:31" ht="37.35" customHeight="1" x14ac:dyDescent="0.4">
      <c r="B24" s="22">
        <v>16</v>
      </c>
      <c r="C24" s="126"/>
      <c r="D24" s="104"/>
      <c r="E24" s="114"/>
      <c r="F24" s="79"/>
      <c r="G24" s="19" t="str">
        <f t="shared" si="9"/>
        <v/>
      </c>
      <c r="H24" s="9" t="s">
        <v>24</v>
      </c>
      <c r="I24" s="9" t="s">
        <v>38</v>
      </c>
      <c r="J24" s="9" t="s">
        <v>39</v>
      </c>
      <c r="K24" s="9" t="s">
        <v>27</v>
      </c>
      <c r="L24" s="25">
        <f t="shared" si="10"/>
        <v>4</v>
      </c>
      <c r="M24" s="26"/>
      <c r="N24" s="26">
        <f t="shared" si="11"/>
        <v>0</v>
      </c>
      <c r="O24" s="23"/>
      <c r="R24" s="137" t="str">
        <f t="shared" si="3"/>
        <v>CPA,5-FU,GEM,PTX</v>
      </c>
      <c r="S24" s="137"/>
      <c r="T24" s="137" t="str">
        <f t="shared" si="4"/>
        <v>CPA･5-FU･GEM･PTX</v>
      </c>
      <c r="U24" s="137"/>
      <c r="V24" s="137" t="str">
        <f t="shared" si="8"/>
        <v/>
      </c>
      <c r="W24" s="137"/>
      <c r="X24" s="137"/>
      <c r="Y24" s="137"/>
      <c r="Z24" s="137" t="str">
        <f t="shared" si="5"/>
        <v/>
      </c>
      <c r="AA24" s="137" t="str">
        <f t="shared" si="6"/>
        <v/>
      </c>
      <c r="AB24" s="137" t="str">
        <f t="shared" si="7"/>
        <v/>
      </c>
      <c r="AC24" s="137"/>
      <c r="AD24" s="137"/>
      <c r="AE24" s="137"/>
    </row>
    <row r="25" spans="2:31" ht="37.35" customHeight="1" x14ac:dyDescent="0.4">
      <c r="B25" s="22">
        <v>17</v>
      </c>
      <c r="C25" s="126"/>
      <c r="D25" s="104"/>
      <c r="E25" s="114"/>
      <c r="F25" s="79"/>
      <c r="G25" s="19" t="str">
        <f t="shared" si="9"/>
        <v/>
      </c>
      <c r="H25" s="9" t="s">
        <v>24</v>
      </c>
      <c r="I25" s="9" t="s">
        <v>38</v>
      </c>
      <c r="J25" s="9" t="s">
        <v>39</v>
      </c>
      <c r="K25" s="9" t="s">
        <v>27</v>
      </c>
      <c r="L25" s="25">
        <f t="shared" si="10"/>
        <v>4</v>
      </c>
      <c r="M25" s="26"/>
      <c r="N25" s="26">
        <f t="shared" si="11"/>
        <v>0</v>
      </c>
      <c r="O25" s="23"/>
      <c r="R25" s="137" t="str">
        <f t="shared" si="3"/>
        <v>CPA,5-FU,GEM,PTX</v>
      </c>
      <c r="S25" s="137"/>
      <c r="T25" s="137" t="str">
        <f t="shared" si="4"/>
        <v>CPA･5-FU･GEM･PTX</v>
      </c>
      <c r="U25" s="137"/>
      <c r="V25" s="137" t="str">
        <f t="shared" si="8"/>
        <v/>
      </c>
      <c r="W25" s="137"/>
      <c r="X25" s="137"/>
      <c r="Y25" s="137"/>
      <c r="Z25" s="137" t="str">
        <f t="shared" si="5"/>
        <v/>
      </c>
      <c r="AA25" s="137" t="str">
        <f t="shared" si="6"/>
        <v/>
      </c>
      <c r="AB25" s="137" t="str">
        <f t="shared" si="7"/>
        <v/>
      </c>
      <c r="AC25" s="137"/>
      <c r="AD25" s="137"/>
      <c r="AE25" s="137"/>
    </row>
    <row r="26" spans="2:31" ht="37.35" customHeight="1" x14ac:dyDescent="0.4">
      <c r="B26" s="22">
        <v>18</v>
      </c>
      <c r="C26" s="126"/>
      <c r="D26" s="104"/>
      <c r="E26" s="114"/>
      <c r="F26" s="79"/>
      <c r="G26" s="19" t="str">
        <f t="shared" si="9"/>
        <v/>
      </c>
      <c r="H26" s="9" t="s">
        <v>24</v>
      </c>
      <c r="I26" s="9" t="s">
        <v>38</v>
      </c>
      <c r="J26" s="9" t="s">
        <v>39</v>
      </c>
      <c r="K26" s="9" t="s">
        <v>27</v>
      </c>
      <c r="L26" s="25">
        <f t="shared" si="10"/>
        <v>4</v>
      </c>
      <c r="M26" s="26"/>
      <c r="N26" s="26">
        <f t="shared" si="11"/>
        <v>0</v>
      </c>
      <c r="O26" s="23"/>
      <c r="R26" s="137" t="str">
        <f t="shared" si="3"/>
        <v>CPA,5-FU,GEM,PTX</v>
      </c>
      <c r="S26" s="137"/>
      <c r="T26" s="137" t="str">
        <f t="shared" si="4"/>
        <v>CPA･5-FU･GEM･PTX</v>
      </c>
      <c r="U26" s="137"/>
      <c r="V26" s="137" t="str">
        <f t="shared" si="8"/>
        <v/>
      </c>
      <c r="W26" s="137"/>
      <c r="X26" s="137"/>
      <c r="Y26" s="137"/>
      <c r="Z26" s="137" t="str">
        <f t="shared" si="5"/>
        <v/>
      </c>
      <c r="AA26" s="137" t="str">
        <f t="shared" si="6"/>
        <v/>
      </c>
      <c r="AB26" s="137" t="str">
        <f t="shared" si="7"/>
        <v/>
      </c>
      <c r="AC26" s="137"/>
      <c r="AD26" s="137"/>
      <c r="AE26" s="137"/>
    </row>
    <row r="27" spans="2:31" ht="37.35" customHeight="1" x14ac:dyDescent="0.4">
      <c r="B27" s="22">
        <v>19</v>
      </c>
      <c r="C27" s="126"/>
      <c r="D27" s="104"/>
      <c r="E27" s="114"/>
      <c r="F27" s="79"/>
      <c r="G27" s="19" t="str">
        <f t="shared" si="9"/>
        <v/>
      </c>
      <c r="H27" s="9" t="s">
        <v>24</v>
      </c>
      <c r="I27" s="9" t="s">
        <v>38</v>
      </c>
      <c r="J27" s="9" t="s">
        <v>39</v>
      </c>
      <c r="K27" s="9" t="s">
        <v>27</v>
      </c>
      <c r="L27" s="25">
        <f t="shared" si="10"/>
        <v>4</v>
      </c>
      <c r="M27" s="26"/>
      <c r="N27" s="26">
        <f t="shared" si="11"/>
        <v>0</v>
      </c>
      <c r="O27" s="23"/>
      <c r="R27" s="137" t="str">
        <f t="shared" si="3"/>
        <v>CPA,5-FU,GEM,PTX</v>
      </c>
      <c r="S27" s="137"/>
      <c r="T27" s="137" t="str">
        <f t="shared" si="4"/>
        <v>CPA･5-FU･GEM･PTX</v>
      </c>
      <c r="U27" s="137"/>
      <c r="V27" s="137" t="str">
        <f t="shared" si="8"/>
        <v/>
      </c>
      <c r="W27" s="137"/>
      <c r="X27" s="137"/>
      <c r="Y27" s="137"/>
      <c r="Z27" s="137" t="str">
        <f t="shared" si="5"/>
        <v/>
      </c>
      <c r="AA27" s="137" t="str">
        <f t="shared" si="6"/>
        <v/>
      </c>
      <c r="AB27" s="137" t="str">
        <f t="shared" si="7"/>
        <v/>
      </c>
      <c r="AC27" s="137"/>
      <c r="AD27" s="137"/>
      <c r="AE27" s="137"/>
    </row>
    <row r="28" spans="2:31" ht="37.35" customHeight="1" x14ac:dyDescent="0.4">
      <c r="B28" s="22">
        <v>20</v>
      </c>
      <c r="C28" s="126"/>
      <c r="D28" s="104"/>
      <c r="E28" s="114"/>
      <c r="F28" s="79"/>
      <c r="G28" s="19" t="str">
        <f t="shared" si="9"/>
        <v/>
      </c>
      <c r="H28" s="9" t="s">
        <v>24</v>
      </c>
      <c r="I28" s="9" t="s">
        <v>38</v>
      </c>
      <c r="J28" s="9" t="s">
        <v>39</v>
      </c>
      <c r="K28" s="9" t="s">
        <v>27</v>
      </c>
      <c r="L28" s="25">
        <f t="shared" si="10"/>
        <v>4</v>
      </c>
      <c r="M28" s="26"/>
      <c r="N28" s="26">
        <f t="shared" si="11"/>
        <v>0</v>
      </c>
      <c r="O28" s="23"/>
      <c r="R28" s="137" t="str">
        <f t="shared" si="3"/>
        <v>CPA,5-FU,GEM,PTX</v>
      </c>
      <c r="S28" s="137"/>
      <c r="T28" s="137" t="str">
        <f t="shared" si="4"/>
        <v>CPA･5-FU･GEM･PTX</v>
      </c>
      <c r="U28" s="137"/>
      <c r="V28" s="137" t="str">
        <f t="shared" si="8"/>
        <v/>
      </c>
      <c r="W28" s="137"/>
      <c r="X28" s="137"/>
      <c r="Y28" s="137"/>
      <c r="Z28" s="137" t="str">
        <f t="shared" si="5"/>
        <v/>
      </c>
      <c r="AA28" s="137" t="str">
        <f t="shared" si="6"/>
        <v/>
      </c>
      <c r="AB28" s="137" t="str">
        <f t="shared" si="7"/>
        <v/>
      </c>
      <c r="AC28" s="137"/>
      <c r="AD28" s="137"/>
      <c r="AE28" s="137"/>
    </row>
    <row r="29" spans="2:31" ht="37.35" customHeight="1" x14ac:dyDescent="0.4">
      <c r="B29" s="22">
        <v>21</v>
      </c>
      <c r="C29" s="126"/>
      <c r="D29" s="104"/>
      <c r="E29" s="114"/>
      <c r="F29" s="79"/>
      <c r="G29" s="19" t="str">
        <f t="shared" si="9"/>
        <v/>
      </c>
      <c r="H29" s="9" t="s">
        <v>24</v>
      </c>
      <c r="I29" s="9" t="s">
        <v>38</v>
      </c>
      <c r="J29" s="9" t="s">
        <v>39</v>
      </c>
      <c r="K29" s="9" t="s">
        <v>27</v>
      </c>
      <c r="L29" s="25">
        <f t="shared" si="10"/>
        <v>4</v>
      </c>
      <c r="M29" s="26"/>
      <c r="N29" s="26">
        <f t="shared" si="11"/>
        <v>0</v>
      </c>
      <c r="O29" s="23"/>
      <c r="R29" s="137" t="str">
        <f t="shared" si="3"/>
        <v>CPA,5-FU,GEM,PTX</v>
      </c>
      <c r="S29" s="137"/>
      <c r="T29" s="137" t="str">
        <f t="shared" si="4"/>
        <v>CPA･5-FU･GEM･PTX</v>
      </c>
      <c r="U29" s="137"/>
      <c r="V29" s="137" t="str">
        <f t="shared" si="8"/>
        <v/>
      </c>
      <c r="W29" s="137"/>
      <c r="X29" s="137"/>
      <c r="Y29" s="137"/>
      <c r="Z29" s="137" t="str">
        <f t="shared" si="5"/>
        <v/>
      </c>
      <c r="AA29" s="137" t="str">
        <f t="shared" si="6"/>
        <v/>
      </c>
      <c r="AB29" s="137" t="str">
        <f t="shared" si="7"/>
        <v/>
      </c>
      <c r="AC29" s="137"/>
      <c r="AD29" s="137"/>
      <c r="AE29" s="137"/>
    </row>
    <row r="30" spans="2:31" ht="37.35" customHeight="1" x14ac:dyDescent="0.4">
      <c r="B30" s="22">
        <v>22</v>
      </c>
      <c r="C30" s="126"/>
      <c r="D30" s="104"/>
      <c r="E30" s="114"/>
      <c r="F30" s="79"/>
      <c r="G30" s="19" t="str">
        <f t="shared" si="9"/>
        <v/>
      </c>
      <c r="H30" s="9" t="s">
        <v>24</v>
      </c>
      <c r="I30" s="9" t="s">
        <v>38</v>
      </c>
      <c r="J30" s="9" t="s">
        <v>39</v>
      </c>
      <c r="K30" s="9" t="s">
        <v>27</v>
      </c>
      <c r="L30" s="25">
        <f t="shared" si="10"/>
        <v>4</v>
      </c>
      <c r="M30" s="26"/>
      <c r="N30" s="26">
        <f t="shared" si="11"/>
        <v>0</v>
      </c>
      <c r="O30" s="23"/>
      <c r="R30" s="137" t="str">
        <f t="shared" si="3"/>
        <v>CPA,5-FU,GEM,PTX</v>
      </c>
      <c r="S30" s="137"/>
      <c r="T30" s="137" t="str">
        <f t="shared" si="4"/>
        <v>CPA･5-FU･GEM･PTX</v>
      </c>
      <c r="U30" s="137"/>
      <c r="V30" s="137" t="str">
        <f t="shared" si="8"/>
        <v/>
      </c>
      <c r="W30" s="137"/>
      <c r="X30" s="137"/>
      <c r="Y30" s="137"/>
      <c r="Z30" s="137" t="str">
        <f t="shared" si="5"/>
        <v/>
      </c>
      <c r="AA30" s="137" t="str">
        <f t="shared" si="6"/>
        <v/>
      </c>
      <c r="AB30" s="137" t="str">
        <f t="shared" si="7"/>
        <v/>
      </c>
      <c r="AC30" s="137"/>
      <c r="AD30" s="137"/>
      <c r="AE30" s="137"/>
    </row>
    <row r="31" spans="2:31" ht="37.35" customHeight="1" x14ac:dyDescent="0.4">
      <c r="B31" s="22">
        <v>23</v>
      </c>
      <c r="C31" s="126"/>
      <c r="D31" s="104"/>
      <c r="E31" s="114"/>
      <c r="F31" s="79"/>
      <c r="G31" s="19" t="str">
        <f t="shared" si="9"/>
        <v/>
      </c>
      <c r="H31" s="9" t="s">
        <v>24</v>
      </c>
      <c r="I31" s="9" t="s">
        <v>38</v>
      </c>
      <c r="J31" s="9" t="s">
        <v>39</v>
      </c>
      <c r="K31" s="9" t="s">
        <v>27</v>
      </c>
      <c r="L31" s="25">
        <f t="shared" si="10"/>
        <v>4</v>
      </c>
      <c r="M31" s="26"/>
      <c r="N31" s="26">
        <f t="shared" si="11"/>
        <v>0</v>
      </c>
      <c r="O31" s="23"/>
      <c r="R31" s="137" t="str">
        <f t="shared" si="3"/>
        <v>CPA,5-FU,GEM,PTX</v>
      </c>
      <c r="S31" s="137"/>
      <c r="T31" s="137" t="str">
        <f t="shared" si="4"/>
        <v>CPA･5-FU･GEM･PTX</v>
      </c>
      <c r="U31" s="137"/>
      <c r="V31" s="137" t="str">
        <f t="shared" si="8"/>
        <v/>
      </c>
      <c r="W31" s="137"/>
      <c r="X31" s="137"/>
      <c r="Y31" s="137"/>
      <c r="Z31" s="137" t="str">
        <f t="shared" si="5"/>
        <v/>
      </c>
      <c r="AA31" s="137" t="str">
        <f t="shared" si="6"/>
        <v/>
      </c>
      <c r="AB31" s="137" t="str">
        <f t="shared" si="7"/>
        <v/>
      </c>
      <c r="AC31" s="137"/>
      <c r="AD31" s="137"/>
      <c r="AE31" s="137"/>
    </row>
    <row r="32" spans="2:31" ht="37.35" customHeight="1" x14ac:dyDescent="0.4">
      <c r="B32" s="22">
        <v>24</v>
      </c>
      <c r="C32" s="126"/>
      <c r="D32" s="104"/>
      <c r="E32" s="114"/>
      <c r="F32" s="79"/>
      <c r="G32" s="19" t="str">
        <f t="shared" si="9"/>
        <v/>
      </c>
      <c r="H32" s="9" t="s">
        <v>24</v>
      </c>
      <c r="I32" s="9" t="s">
        <v>38</v>
      </c>
      <c r="J32" s="9" t="s">
        <v>39</v>
      </c>
      <c r="K32" s="9" t="s">
        <v>27</v>
      </c>
      <c r="L32" s="25">
        <f t="shared" si="10"/>
        <v>4</v>
      </c>
      <c r="M32" s="26"/>
      <c r="N32" s="26">
        <f t="shared" si="11"/>
        <v>0</v>
      </c>
      <c r="O32" s="23"/>
      <c r="R32" s="137" t="str">
        <f t="shared" si="3"/>
        <v>CPA,5-FU,GEM,PTX</v>
      </c>
      <c r="S32" s="137"/>
      <c r="T32" s="137" t="str">
        <f t="shared" si="4"/>
        <v>CPA･5-FU･GEM･PTX</v>
      </c>
      <c r="U32" s="137"/>
      <c r="V32" s="137" t="str">
        <f t="shared" si="8"/>
        <v/>
      </c>
      <c r="W32" s="137"/>
      <c r="X32" s="137"/>
      <c r="Y32" s="137"/>
      <c r="Z32" s="137" t="str">
        <f t="shared" si="5"/>
        <v/>
      </c>
      <c r="AA32" s="137" t="str">
        <f t="shared" si="6"/>
        <v/>
      </c>
      <c r="AB32" s="137" t="str">
        <f t="shared" si="7"/>
        <v/>
      </c>
      <c r="AC32" s="137"/>
      <c r="AD32" s="137"/>
      <c r="AE32" s="137"/>
    </row>
    <row r="33" spans="2:31" ht="37.35" customHeight="1" x14ac:dyDescent="0.4">
      <c r="B33" s="22">
        <v>25</v>
      </c>
      <c r="C33" s="126"/>
      <c r="D33" s="104"/>
      <c r="E33" s="114"/>
      <c r="F33" s="79"/>
      <c r="G33" s="19" t="str">
        <f t="shared" si="9"/>
        <v/>
      </c>
      <c r="H33" s="9" t="s">
        <v>24</v>
      </c>
      <c r="I33" s="9" t="s">
        <v>38</v>
      </c>
      <c r="J33" s="9" t="s">
        <v>39</v>
      </c>
      <c r="K33" s="9" t="s">
        <v>27</v>
      </c>
      <c r="L33" s="25">
        <f t="shared" si="10"/>
        <v>4</v>
      </c>
      <c r="M33" s="26"/>
      <c r="N33" s="26">
        <f t="shared" si="11"/>
        <v>0</v>
      </c>
      <c r="O33" s="23"/>
      <c r="R33" s="137" t="str">
        <f t="shared" si="3"/>
        <v>CPA,5-FU,GEM,PTX</v>
      </c>
      <c r="S33" s="137"/>
      <c r="T33" s="137" t="str">
        <f t="shared" si="4"/>
        <v>CPA･5-FU･GEM･PTX</v>
      </c>
      <c r="U33" s="137"/>
      <c r="V33" s="137" t="str">
        <f t="shared" si="8"/>
        <v/>
      </c>
      <c r="W33" s="137"/>
      <c r="X33" s="137"/>
      <c r="Y33" s="137"/>
      <c r="Z33" s="137" t="str">
        <f t="shared" si="5"/>
        <v/>
      </c>
      <c r="AA33" s="137" t="str">
        <f t="shared" si="6"/>
        <v/>
      </c>
      <c r="AB33" s="137" t="str">
        <f t="shared" si="7"/>
        <v/>
      </c>
      <c r="AC33" s="137"/>
      <c r="AD33" s="137"/>
      <c r="AE33" s="137"/>
    </row>
    <row r="34" spans="2:31" ht="37.35" customHeight="1" x14ac:dyDescent="0.4">
      <c r="B34" s="22">
        <v>26</v>
      </c>
      <c r="C34" s="126"/>
      <c r="D34" s="104"/>
      <c r="E34" s="114"/>
      <c r="F34" s="79"/>
      <c r="G34" s="19" t="str">
        <f t="shared" si="9"/>
        <v/>
      </c>
      <c r="H34" s="9" t="s">
        <v>24</v>
      </c>
      <c r="I34" s="9" t="s">
        <v>38</v>
      </c>
      <c r="J34" s="9" t="s">
        <v>39</v>
      </c>
      <c r="K34" s="9" t="s">
        <v>27</v>
      </c>
      <c r="L34" s="25">
        <f t="shared" si="10"/>
        <v>4</v>
      </c>
      <c r="M34" s="26"/>
      <c r="N34" s="26">
        <f t="shared" si="11"/>
        <v>0</v>
      </c>
      <c r="O34" s="23"/>
      <c r="R34" s="137" t="str">
        <f t="shared" si="3"/>
        <v>CPA,5-FU,GEM,PTX</v>
      </c>
      <c r="S34" s="137"/>
      <c r="T34" s="137" t="str">
        <f t="shared" si="4"/>
        <v>CPA･5-FU･GEM･PTX</v>
      </c>
      <c r="U34" s="137"/>
      <c r="V34" s="137" t="str">
        <f t="shared" si="8"/>
        <v/>
      </c>
      <c r="W34" s="137"/>
      <c r="X34" s="137"/>
      <c r="Y34" s="137"/>
      <c r="Z34" s="137" t="str">
        <f t="shared" si="5"/>
        <v/>
      </c>
      <c r="AA34" s="137" t="str">
        <f t="shared" si="6"/>
        <v/>
      </c>
      <c r="AB34" s="137" t="str">
        <f t="shared" si="7"/>
        <v/>
      </c>
      <c r="AC34" s="137"/>
      <c r="AD34" s="137"/>
      <c r="AE34" s="137"/>
    </row>
    <row r="35" spans="2:31" ht="37.35" customHeight="1" x14ac:dyDescent="0.4">
      <c r="B35" s="22">
        <v>27</v>
      </c>
      <c r="C35" s="126"/>
      <c r="D35" s="104"/>
      <c r="E35" s="114"/>
      <c r="F35" s="79"/>
      <c r="G35" s="19" t="str">
        <f t="shared" si="9"/>
        <v/>
      </c>
      <c r="H35" s="9" t="s">
        <v>24</v>
      </c>
      <c r="I35" s="9" t="s">
        <v>38</v>
      </c>
      <c r="J35" s="9" t="s">
        <v>39</v>
      </c>
      <c r="K35" s="9" t="s">
        <v>27</v>
      </c>
      <c r="L35" s="25">
        <f t="shared" si="10"/>
        <v>4</v>
      </c>
      <c r="M35" s="26"/>
      <c r="N35" s="26">
        <f t="shared" si="11"/>
        <v>0</v>
      </c>
      <c r="O35" s="23"/>
      <c r="R35" s="137" t="str">
        <f t="shared" si="3"/>
        <v>CPA,5-FU,GEM,PTX</v>
      </c>
      <c r="S35" s="137"/>
      <c r="T35" s="137" t="str">
        <f t="shared" si="4"/>
        <v>CPA･5-FU･GEM･PTX</v>
      </c>
      <c r="U35" s="137"/>
      <c r="V35" s="137" t="str">
        <f t="shared" si="8"/>
        <v/>
      </c>
      <c r="W35" s="137"/>
      <c r="X35" s="137"/>
      <c r="Y35" s="137"/>
      <c r="Z35" s="137" t="str">
        <f t="shared" si="5"/>
        <v/>
      </c>
      <c r="AA35" s="137" t="str">
        <f t="shared" si="6"/>
        <v/>
      </c>
      <c r="AB35" s="137" t="str">
        <f t="shared" si="7"/>
        <v/>
      </c>
      <c r="AC35" s="137"/>
      <c r="AD35" s="137"/>
      <c r="AE35" s="137"/>
    </row>
    <row r="36" spans="2:31" ht="37.35" customHeight="1" x14ac:dyDescent="0.4">
      <c r="B36" s="22">
        <v>28</v>
      </c>
      <c r="C36" s="126"/>
      <c r="D36" s="104"/>
      <c r="E36" s="114"/>
      <c r="F36" s="79"/>
      <c r="G36" s="19" t="str">
        <f t="shared" si="9"/>
        <v/>
      </c>
      <c r="H36" s="9" t="s">
        <v>24</v>
      </c>
      <c r="I36" s="9" t="s">
        <v>38</v>
      </c>
      <c r="J36" s="9" t="s">
        <v>39</v>
      </c>
      <c r="K36" s="9" t="s">
        <v>27</v>
      </c>
      <c r="L36" s="25">
        <f t="shared" si="10"/>
        <v>4</v>
      </c>
      <c r="M36" s="26"/>
      <c r="N36" s="26">
        <f t="shared" si="11"/>
        <v>0</v>
      </c>
      <c r="O36" s="23"/>
      <c r="R36" s="137" t="str">
        <f t="shared" si="3"/>
        <v>CPA,5-FU,GEM,PTX</v>
      </c>
      <c r="S36" s="137"/>
      <c r="T36" s="137" t="str">
        <f t="shared" si="4"/>
        <v>CPA･5-FU･GEM･PTX</v>
      </c>
      <c r="U36" s="137"/>
      <c r="V36" s="137" t="str">
        <f t="shared" si="8"/>
        <v/>
      </c>
      <c r="W36" s="137"/>
      <c r="X36" s="137"/>
      <c r="Y36" s="137"/>
      <c r="Z36" s="137" t="str">
        <f t="shared" si="5"/>
        <v/>
      </c>
      <c r="AA36" s="137" t="str">
        <f t="shared" si="6"/>
        <v/>
      </c>
      <c r="AB36" s="137" t="str">
        <f t="shared" si="7"/>
        <v/>
      </c>
      <c r="AC36" s="137"/>
      <c r="AD36" s="137"/>
      <c r="AE36" s="137"/>
    </row>
    <row r="37" spans="2:31" ht="37.35" customHeight="1" x14ac:dyDescent="0.4">
      <c r="B37" s="22">
        <v>29</v>
      </c>
      <c r="C37" s="126"/>
      <c r="D37" s="104"/>
      <c r="E37" s="114"/>
      <c r="F37" s="79"/>
      <c r="G37" s="19" t="str">
        <f t="shared" si="9"/>
        <v/>
      </c>
      <c r="H37" s="9" t="s">
        <v>24</v>
      </c>
      <c r="I37" s="9" t="s">
        <v>38</v>
      </c>
      <c r="J37" s="9" t="s">
        <v>39</v>
      </c>
      <c r="K37" s="9" t="s">
        <v>27</v>
      </c>
      <c r="L37" s="25">
        <f t="shared" si="10"/>
        <v>4</v>
      </c>
      <c r="M37" s="26"/>
      <c r="N37" s="26">
        <f t="shared" si="11"/>
        <v>0</v>
      </c>
      <c r="O37" s="23"/>
      <c r="R37" s="137" t="str">
        <f t="shared" si="3"/>
        <v>CPA,5-FU,GEM,PTX</v>
      </c>
      <c r="S37" s="137"/>
      <c r="T37" s="137" t="str">
        <f t="shared" si="4"/>
        <v>CPA･5-FU･GEM･PTX</v>
      </c>
      <c r="U37" s="137"/>
      <c r="V37" s="137" t="str">
        <f t="shared" si="8"/>
        <v/>
      </c>
      <c r="W37" s="137"/>
      <c r="X37" s="137"/>
      <c r="Y37" s="137"/>
      <c r="Z37" s="137" t="str">
        <f t="shared" si="5"/>
        <v/>
      </c>
      <c r="AA37" s="137" t="str">
        <f t="shared" si="6"/>
        <v/>
      </c>
      <c r="AB37" s="137" t="str">
        <f t="shared" si="7"/>
        <v/>
      </c>
      <c r="AC37" s="137"/>
      <c r="AD37" s="137"/>
      <c r="AE37" s="137"/>
    </row>
    <row r="38" spans="2:31" ht="37.35" customHeight="1" thickBot="1" x14ac:dyDescent="0.45">
      <c r="B38" s="13">
        <v>30</v>
      </c>
      <c r="C38" s="133"/>
      <c r="D38" s="105"/>
      <c r="E38" s="117"/>
      <c r="F38" s="78"/>
      <c r="G38" s="19" t="str">
        <f t="shared" si="9"/>
        <v/>
      </c>
      <c r="H38" s="10" t="s">
        <v>24</v>
      </c>
      <c r="I38" s="10" t="s">
        <v>38</v>
      </c>
      <c r="J38" s="10" t="s">
        <v>39</v>
      </c>
      <c r="K38" s="10" t="s">
        <v>27</v>
      </c>
      <c r="L38" s="27">
        <f t="shared" si="10"/>
        <v>4</v>
      </c>
      <c r="M38" s="28"/>
      <c r="N38" s="28">
        <f>IF(L38&gt;0,1*M38,"")</f>
        <v>0</v>
      </c>
      <c r="O38" s="65"/>
      <c r="R38" s="137" t="str">
        <f t="shared" si="3"/>
        <v>CPA,5-FU,GEM,PTX</v>
      </c>
      <c r="S38" s="137"/>
      <c r="T38" s="137" t="str">
        <f t="shared" si="4"/>
        <v>CPA･5-FU･GEM･PTX</v>
      </c>
      <c r="U38" s="137"/>
      <c r="V38" s="137" t="str">
        <f t="shared" si="8"/>
        <v/>
      </c>
      <c r="W38" s="137"/>
      <c r="X38" s="137"/>
      <c r="Y38" s="137"/>
      <c r="Z38" s="137" t="str">
        <f t="shared" si="5"/>
        <v/>
      </c>
      <c r="AA38" s="137" t="str">
        <f t="shared" si="6"/>
        <v/>
      </c>
      <c r="AB38" s="137" t="str">
        <f t="shared" si="7"/>
        <v/>
      </c>
      <c r="AC38" s="137"/>
      <c r="AD38" s="137"/>
      <c r="AE38" s="137"/>
    </row>
    <row r="39" spans="2:31" ht="37.35" customHeight="1" thickBot="1" x14ac:dyDescent="0.45">
      <c r="B39" s="16"/>
      <c r="C39" s="17"/>
      <c r="D39" s="17"/>
      <c r="E39" s="39"/>
      <c r="F39" s="39"/>
      <c r="G39" s="17"/>
      <c r="H39" s="17"/>
      <c r="I39" s="17"/>
      <c r="J39" s="17"/>
      <c r="K39" s="17"/>
      <c r="L39" s="17"/>
      <c r="M39" s="18" t="s">
        <v>65</v>
      </c>
      <c r="N39" s="62">
        <f>SUM(N9:N38)</f>
        <v>0</v>
      </c>
      <c r="O39" s="8"/>
    </row>
    <row r="40" spans="2:31" ht="33" customHeight="1" thickBot="1" x14ac:dyDescent="0.45">
      <c r="B40" s="16"/>
      <c r="C40" s="17"/>
      <c r="D40" s="17"/>
      <c r="E40" s="39"/>
      <c r="F40" s="39"/>
      <c r="G40" s="17"/>
      <c r="H40" s="17"/>
      <c r="I40" s="17"/>
      <c r="J40" s="17"/>
      <c r="K40" s="17"/>
      <c r="L40" s="17"/>
      <c r="M40" s="15" t="s">
        <v>66</v>
      </c>
      <c r="N40" s="75">
        <f>N39*1.1</f>
        <v>0</v>
      </c>
      <c r="O40" s="76"/>
    </row>
    <row r="41" spans="2:31" s="90" customFormat="1" ht="90" customHeight="1" x14ac:dyDescent="0.4">
      <c r="E41" s="91"/>
      <c r="F41" s="91"/>
      <c r="H41" s="91"/>
      <c r="I41" s="91"/>
      <c r="J41" s="91"/>
      <c r="K41" s="91"/>
      <c r="L41" s="91"/>
      <c r="M41" s="5"/>
      <c r="N41" s="3"/>
      <c r="O41" s="3"/>
    </row>
  </sheetData>
  <sheetProtection sheet="1" insertRows="0" deleteRows="0"/>
  <dataConsolidate/>
  <mergeCells count="15">
    <mergeCell ref="B7:B8"/>
    <mergeCell ref="F7:F8"/>
    <mergeCell ref="H6:K6"/>
    <mergeCell ref="H8:K8"/>
    <mergeCell ref="E7:E8"/>
    <mergeCell ref="L7:L8"/>
    <mergeCell ref="D7:D8"/>
    <mergeCell ref="C7:C8"/>
    <mergeCell ref="H3:K3"/>
    <mergeCell ref="L3:O3"/>
    <mergeCell ref="G7:G8"/>
    <mergeCell ref="M7:M8"/>
    <mergeCell ref="O7:O8"/>
    <mergeCell ref="N7:N8"/>
    <mergeCell ref="C3:D3"/>
  </mergeCells>
  <phoneticPr fontId="4"/>
  <dataValidations count="6">
    <dataValidation type="list" allowBlank="1" showInputMessage="1" showErrorMessage="1" sqref="H9:H38" xr:uid="{EDBC1522-D10A-424C-A806-C904978EEDCA}">
      <formula1>"CPA"</formula1>
    </dataValidation>
    <dataValidation type="list" allowBlank="1" showInputMessage="1" showErrorMessage="1" sqref="I9:I38" xr:uid="{95CED18C-CE12-4BDE-A7E0-F836C6F1950D}">
      <formula1>"5-FU"</formula1>
    </dataValidation>
    <dataValidation type="list" allowBlank="1" showInputMessage="1" showErrorMessage="1" sqref="J9:J38" xr:uid="{338B2A43-7A2B-456C-A26F-A539DBDA6505}">
      <formula1>"GEM"</formula1>
    </dataValidation>
    <dataValidation type="list" allowBlank="1" showInputMessage="1" showErrorMessage="1" sqref="K9:K38" xr:uid="{F5736B92-E5C2-4050-A342-A6E02F15D169}">
      <formula1>"PTX"</formula1>
    </dataValidation>
    <dataValidation allowBlank="1" showInputMessage="1" showErrorMessage="1" promptTitle="ワイプ（拭き取り）法 選択時のみ入力ください。" prompt="●アルコール含浸綿の必要枚数を入力ください。_x000a_●アルコール含浸綿1枚で、25cm×50cmのワイプ（拭き取り）が可能です。_x000a_●複数枚でのワイプ（拭き取り）も可能ですが、枚数が少ない方が検出限界値が上がらず、より小さな数値を確認できます。" sqref="G9:G38" xr:uid="{C092E54F-1526-4084-BD80-6AAE7C160C95}"/>
    <dataValidation type="list" allowBlank="1" showInputMessage="1" showErrorMessage="1" sqref="F9:F38" xr:uid="{B56666E1-2E04-47A5-9ED9-B4E5679CADD8}">
      <formula1>"サンプリングシート法（10cm×10cm）【サンプリングシートの分割使用（切断）不可】,サンプリングシート法（25cm×25cm）【サンプリングシートの分割使用（切断）不可】,ワイプ法,マスク抽出法,腕カバー抽出法,シューズカバー抽出法,モップ抽出法,ガウン抽出法"</formula1>
    </dataValidation>
  </dataValidations>
  <printOptions horizontalCentered="1"/>
  <pageMargins left="0.70866141732283472" right="0.70866141732283472" top="0.74803149606299213" bottom="0.74803149606299213" header="0.31496062992125984" footer="0.31496062992125984"/>
  <pageSetup paperSize="9" scale="32" orientation="landscape" r:id="rId1"/>
  <ignoredErrors>
    <ignoredError sqref="N39:N40 L21:L38 N21:N37 N3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7548-17CA-4C54-8844-5D413135CB05}">
  <sheetPr>
    <tabColor rgb="FFFFC000"/>
    <pageSetUpPr fitToPage="1"/>
  </sheetPr>
  <dimension ref="A1:J72"/>
  <sheetViews>
    <sheetView showGridLines="0" zoomScale="80" zoomScaleNormal="80" workbookViewId="0">
      <pane ySplit="6" topLeftCell="A7" activePane="bottomLeft" state="frozen"/>
      <selection pane="bottomLeft" activeCell="B1" sqref="B1:J1"/>
    </sheetView>
  </sheetViews>
  <sheetFormatPr defaultColWidth="8.125" defaultRowHeight="15.75" x14ac:dyDescent="0.4"/>
  <cols>
    <col min="1" max="1" width="1.5" style="3" customWidth="1"/>
    <col min="2" max="2" width="5.625" style="3" customWidth="1"/>
    <col min="3" max="3" width="39.125" style="3" customWidth="1"/>
    <col min="4" max="4" width="35.625" style="5" customWidth="1"/>
    <col min="5" max="5" width="26.125" style="2" bestFit="1" customWidth="1"/>
    <col min="6" max="6" width="15.5" style="2" customWidth="1"/>
    <col min="7" max="7" width="13.5" style="2" hidden="1" customWidth="1"/>
    <col min="8" max="8" width="20.625" style="3" bestFit="1" customWidth="1"/>
    <col min="9" max="9" width="17.125" style="3" bestFit="1" customWidth="1"/>
    <col min="10" max="10" width="60" style="3" bestFit="1" customWidth="1"/>
    <col min="11" max="11" width="1.5" style="3" customWidth="1"/>
    <col min="12" max="16384" width="8.125" style="3"/>
  </cols>
  <sheetData>
    <row r="1" spans="1:10" s="1" customFormat="1" ht="77.45" customHeight="1" thickBot="1" x14ac:dyDescent="0.45">
      <c r="A1" s="1">
        <v>1</v>
      </c>
      <c r="B1" s="232" t="s">
        <v>96</v>
      </c>
      <c r="C1" s="232"/>
      <c r="D1" s="232"/>
      <c r="E1" s="232"/>
      <c r="F1" s="232"/>
      <c r="G1" s="232"/>
      <c r="H1" s="232"/>
      <c r="I1" s="232"/>
      <c r="J1" s="232"/>
    </row>
    <row r="2" spans="1:10" s="1" customFormat="1" ht="20.100000000000001" customHeight="1" x14ac:dyDescent="0.4">
      <c r="B2" s="140"/>
      <c r="C2" s="140"/>
      <c r="D2" s="141" t="s">
        <v>97</v>
      </c>
      <c r="E2" s="142"/>
      <c r="F2" s="143"/>
      <c r="G2" s="144"/>
      <c r="H2" s="145"/>
      <c r="I2" s="233" t="s">
        <v>5</v>
      </c>
      <c r="J2" s="235" t="s">
        <v>6</v>
      </c>
    </row>
    <row r="3" spans="1:10" s="1" customFormat="1" ht="20.100000000000001" customHeight="1" thickBot="1" x14ac:dyDescent="0.45">
      <c r="B3" s="140"/>
      <c r="C3" s="140"/>
      <c r="D3" s="146" t="s">
        <v>98</v>
      </c>
      <c r="E3" s="147"/>
      <c r="F3" s="148"/>
      <c r="G3" s="149"/>
      <c r="H3" s="145"/>
      <c r="I3" s="234"/>
      <c r="J3" s="236"/>
    </row>
    <row r="4" spans="1:10" s="1" customFormat="1" ht="20.100000000000001" customHeight="1" thickBot="1" x14ac:dyDescent="0.45">
      <c r="B4" s="140"/>
      <c r="C4" s="140"/>
      <c r="D4" s="150"/>
      <c r="E4" s="140"/>
      <c r="F4" s="140"/>
      <c r="G4" s="140"/>
      <c r="H4" s="140"/>
      <c r="I4" s="140"/>
      <c r="J4" s="151" t="s">
        <v>99</v>
      </c>
    </row>
    <row r="5" spans="1:10" s="2" customFormat="1" ht="32.25" thickBot="1" x14ac:dyDescent="0.45">
      <c r="B5" s="152"/>
      <c r="C5" s="153" t="s">
        <v>100</v>
      </c>
      <c r="D5" s="154" t="s">
        <v>101</v>
      </c>
      <c r="E5" s="155" t="s">
        <v>10</v>
      </c>
      <c r="F5" s="155" t="s">
        <v>13</v>
      </c>
      <c r="G5" s="155" t="s">
        <v>14</v>
      </c>
      <c r="H5" s="154" t="s">
        <v>15</v>
      </c>
      <c r="I5" s="155" t="s">
        <v>16</v>
      </c>
      <c r="J5" s="156" t="s">
        <v>17</v>
      </c>
    </row>
    <row r="6" spans="1:10" ht="80.099999999999994" customHeight="1" thickBot="1" x14ac:dyDescent="0.45">
      <c r="B6" s="157"/>
      <c r="C6" s="158" t="s">
        <v>102</v>
      </c>
      <c r="D6" s="158" t="s">
        <v>103</v>
      </c>
      <c r="E6" s="159" t="s">
        <v>104</v>
      </c>
      <c r="F6" s="159" t="s">
        <v>104</v>
      </c>
      <c r="G6" s="160" t="s">
        <v>105</v>
      </c>
      <c r="H6" s="161" t="s">
        <v>29</v>
      </c>
      <c r="I6" s="161" t="s">
        <v>28</v>
      </c>
      <c r="J6" s="162" t="s">
        <v>106</v>
      </c>
    </row>
    <row r="7" spans="1:10" ht="37.35" customHeight="1" x14ac:dyDescent="0.4">
      <c r="B7" s="20">
        <v>1</v>
      </c>
      <c r="C7" s="134"/>
      <c r="D7" s="116"/>
      <c r="E7" s="52" t="s">
        <v>107</v>
      </c>
      <c r="F7" s="40" t="s">
        <v>37</v>
      </c>
      <c r="G7" s="46">
        <v>1</v>
      </c>
      <c r="H7" s="30">
        <v>0</v>
      </c>
      <c r="I7" s="30">
        <f>IF(G7&gt;0,1*H7,"")</f>
        <v>0</v>
      </c>
      <c r="J7" s="237" t="s">
        <v>108</v>
      </c>
    </row>
    <row r="8" spans="1:10" ht="37.35" customHeight="1" x14ac:dyDescent="0.4">
      <c r="B8" s="22">
        <v>2</v>
      </c>
      <c r="C8" s="134"/>
      <c r="D8" s="114"/>
      <c r="E8" s="53" t="s">
        <v>107</v>
      </c>
      <c r="F8" s="41" t="s">
        <v>37</v>
      </c>
      <c r="G8" s="47">
        <v>1</v>
      </c>
      <c r="H8" s="26">
        <v>0</v>
      </c>
      <c r="I8" s="26">
        <f t="shared" ref="I8:I36" si="0">IF(G8&gt;0,1*H8,"")</f>
        <v>0</v>
      </c>
      <c r="J8" s="240"/>
    </row>
    <row r="9" spans="1:10" ht="37.35" customHeight="1" x14ac:dyDescent="0.4">
      <c r="B9" s="22">
        <v>3</v>
      </c>
      <c r="C9" s="134"/>
      <c r="D9" s="114"/>
      <c r="E9" s="53" t="s">
        <v>107</v>
      </c>
      <c r="F9" s="41" t="s">
        <v>37</v>
      </c>
      <c r="G9" s="47">
        <v>1</v>
      </c>
      <c r="H9" s="26">
        <v>0</v>
      </c>
      <c r="I9" s="26">
        <f t="shared" si="0"/>
        <v>0</v>
      </c>
      <c r="J9" s="240"/>
    </row>
    <row r="10" spans="1:10" ht="37.35" customHeight="1" x14ac:dyDescent="0.4">
      <c r="B10" s="22">
        <v>4</v>
      </c>
      <c r="C10" s="134"/>
      <c r="D10" s="114"/>
      <c r="E10" s="53" t="s">
        <v>107</v>
      </c>
      <c r="F10" s="41" t="s">
        <v>37</v>
      </c>
      <c r="G10" s="47">
        <v>1</v>
      </c>
      <c r="H10" s="26">
        <v>0</v>
      </c>
      <c r="I10" s="26">
        <f t="shared" si="0"/>
        <v>0</v>
      </c>
      <c r="J10" s="240"/>
    </row>
    <row r="11" spans="1:10" ht="37.35" customHeight="1" thickBot="1" x14ac:dyDescent="0.45">
      <c r="B11" s="12">
        <v>5</v>
      </c>
      <c r="C11" s="134"/>
      <c r="D11" s="115"/>
      <c r="E11" s="54" t="s">
        <v>107</v>
      </c>
      <c r="F11" s="42" t="s">
        <v>37</v>
      </c>
      <c r="G11" s="48">
        <v>1</v>
      </c>
      <c r="H11" s="36"/>
      <c r="I11" s="36">
        <f t="shared" si="0"/>
        <v>0</v>
      </c>
      <c r="J11" s="240"/>
    </row>
    <row r="12" spans="1:10" ht="37.35" customHeight="1" thickTop="1" x14ac:dyDescent="0.4">
      <c r="B12" s="37">
        <v>6</v>
      </c>
      <c r="C12" s="128"/>
      <c r="D12" s="118"/>
      <c r="E12" s="55" t="s">
        <v>107</v>
      </c>
      <c r="F12" s="43" t="s">
        <v>37</v>
      </c>
      <c r="G12" s="49">
        <v>1</v>
      </c>
      <c r="H12" s="38"/>
      <c r="I12" s="38">
        <f t="shared" si="0"/>
        <v>0</v>
      </c>
      <c r="J12" s="103" t="s">
        <v>109</v>
      </c>
    </row>
    <row r="13" spans="1:10" ht="37.35" customHeight="1" x14ac:dyDescent="0.4">
      <c r="B13" s="22">
        <v>7</v>
      </c>
      <c r="C13" s="126"/>
      <c r="D13" s="114"/>
      <c r="E13" s="53" t="s">
        <v>107</v>
      </c>
      <c r="F13" s="41" t="s">
        <v>37</v>
      </c>
      <c r="G13" s="47">
        <v>1</v>
      </c>
      <c r="H13" s="26"/>
      <c r="I13" s="26">
        <f t="shared" si="0"/>
        <v>0</v>
      </c>
      <c r="J13" s="23"/>
    </row>
    <row r="14" spans="1:10" ht="37.35" customHeight="1" x14ac:dyDescent="0.4">
      <c r="B14" s="22">
        <v>8</v>
      </c>
      <c r="C14" s="126"/>
      <c r="D14" s="114"/>
      <c r="E14" s="53" t="s">
        <v>107</v>
      </c>
      <c r="F14" s="41" t="s">
        <v>37</v>
      </c>
      <c r="G14" s="47">
        <v>1</v>
      </c>
      <c r="H14" s="26"/>
      <c r="I14" s="26">
        <f t="shared" si="0"/>
        <v>0</v>
      </c>
      <c r="J14" s="23"/>
    </row>
    <row r="15" spans="1:10" ht="37.35" customHeight="1" x14ac:dyDescent="0.4">
      <c r="B15" s="22">
        <v>9</v>
      </c>
      <c r="C15" s="126"/>
      <c r="D15" s="114"/>
      <c r="E15" s="53" t="s">
        <v>107</v>
      </c>
      <c r="F15" s="41" t="s">
        <v>37</v>
      </c>
      <c r="G15" s="47">
        <v>1</v>
      </c>
      <c r="H15" s="26"/>
      <c r="I15" s="26">
        <f t="shared" si="0"/>
        <v>0</v>
      </c>
      <c r="J15" s="23"/>
    </row>
    <row r="16" spans="1:10" ht="37.35" customHeight="1" x14ac:dyDescent="0.4">
      <c r="B16" s="22">
        <v>10</v>
      </c>
      <c r="C16" s="126"/>
      <c r="D16" s="114"/>
      <c r="E16" s="53" t="s">
        <v>107</v>
      </c>
      <c r="F16" s="41" t="s">
        <v>37</v>
      </c>
      <c r="G16" s="47">
        <v>1</v>
      </c>
      <c r="H16" s="26"/>
      <c r="I16" s="26">
        <f t="shared" si="0"/>
        <v>0</v>
      </c>
      <c r="J16" s="23"/>
    </row>
    <row r="17" spans="2:10" ht="37.35" customHeight="1" x14ac:dyDescent="0.4">
      <c r="B17" s="22">
        <v>11</v>
      </c>
      <c r="C17" s="126"/>
      <c r="D17" s="114"/>
      <c r="E17" s="53" t="s">
        <v>107</v>
      </c>
      <c r="F17" s="41" t="s">
        <v>37</v>
      </c>
      <c r="G17" s="47">
        <v>1</v>
      </c>
      <c r="H17" s="26"/>
      <c r="I17" s="26">
        <f t="shared" si="0"/>
        <v>0</v>
      </c>
      <c r="J17" s="23"/>
    </row>
    <row r="18" spans="2:10" ht="37.35" customHeight="1" x14ac:dyDescent="0.4">
      <c r="B18" s="22">
        <v>12</v>
      </c>
      <c r="C18" s="126"/>
      <c r="D18" s="114"/>
      <c r="E18" s="53" t="s">
        <v>107</v>
      </c>
      <c r="F18" s="41" t="s">
        <v>37</v>
      </c>
      <c r="G18" s="47">
        <v>1</v>
      </c>
      <c r="H18" s="26"/>
      <c r="I18" s="26">
        <f t="shared" si="0"/>
        <v>0</v>
      </c>
      <c r="J18" s="23"/>
    </row>
    <row r="19" spans="2:10" ht="37.35" customHeight="1" x14ac:dyDescent="0.4">
      <c r="B19" s="22">
        <v>13</v>
      </c>
      <c r="C19" s="126"/>
      <c r="D19" s="114"/>
      <c r="E19" s="53" t="s">
        <v>107</v>
      </c>
      <c r="F19" s="41" t="s">
        <v>37</v>
      </c>
      <c r="G19" s="47">
        <v>1</v>
      </c>
      <c r="H19" s="26"/>
      <c r="I19" s="26">
        <f t="shared" si="0"/>
        <v>0</v>
      </c>
      <c r="J19" s="23"/>
    </row>
    <row r="20" spans="2:10" ht="37.35" customHeight="1" x14ac:dyDescent="0.4">
      <c r="B20" s="22">
        <v>14</v>
      </c>
      <c r="C20" s="126"/>
      <c r="D20" s="114"/>
      <c r="E20" s="53" t="s">
        <v>107</v>
      </c>
      <c r="F20" s="41" t="s">
        <v>37</v>
      </c>
      <c r="G20" s="47">
        <v>1</v>
      </c>
      <c r="H20" s="26"/>
      <c r="I20" s="26">
        <f t="shared" si="0"/>
        <v>0</v>
      </c>
      <c r="J20" s="23"/>
    </row>
    <row r="21" spans="2:10" ht="37.35" customHeight="1" x14ac:dyDescent="0.4">
      <c r="B21" s="22">
        <v>15</v>
      </c>
      <c r="C21" s="126"/>
      <c r="D21" s="114"/>
      <c r="E21" s="53" t="s">
        <v>107</v>
      </c>
      <c r="F21" s="41" t="s">
        <v>37</v>
      </c>
      <c r="G21" s="47">
        <v>1</v>
      </c>
      <c r="H21" s="26"/>
      <c r="I21" s="26">
        <f t="shared" si="0"/>
        <v>0</v>
      </c>
      <c r="J21" s="23"/>
    </row>
    <row r="22" spans="2:10" ht="37.35" customHeight="1" x14ac:dyDescent="0.4">
      <c r="B22" s="22">
        <v>16</v>
      </c>
      <c r="C22" s="126"/>
      <c r="D22" s="114"/>
      <c r="E22" s="53" t="s">
        <v>107</v>
      </c>
      <c r="F22" s="41" t="s">
        <v>37</v>
      </c>
      <c r="G22" s="47">
        <v>1</v>
      </c>
      <c r="H22" s="26"/>
      <c r="I22" s="26">
        <f t="shared" si="0"/>
        <v>0</v>
      </c>
      <c r="J22" s="23"/>
    </row>
    <row r="23" spans="2:10" ht="37.35" customHeight="1" x14ac:dyDescent="0.4">
      <c r="B23" s="22">
        <v>17</v>
      </c>
      <c r="C23" s="126"/>
      <c r="D23" s="114"/>
      <c r="E23" s="53" t="s">
        <v>107</v>
      </c>
      <c r="F23" s="41" t="s">
        <v>37</v>
      </c>
      <c r="G23" s="47">
        <v>1</v>
      </c>
      <c r="H23" s="26"/>
      <c r="I23" s="26">
        <f t="shared" si="0"/>
        <v>0</v>
      </c>
      <c r="J23" s="23"/>
    </row>
    <row r="24" spans="2:10" ht="37.35" customHeight="1" x14ac:dyDescent="0.4">
      <c r="B24" s="22">
        <v>18</v>
      </c>
      <c r="C24" s="126"/>
      <c r="D24" s="114"/>
      <c r="E24" s="53" t="s">
        <v>107</v>
      </c>
      <c r="F24" s="41" t="s">
        <v>37</v>
      </c>
      <c r="G24" s="47">
        <v>1</v>
      </c>
      <c r="H24" s="26"/>
      <c r="I24" s="26">
        <f t="shared" si="0"/>
        <v>0</v>
      </c>
      <c r="J24" s="23"/>
    </row>
    <row r="25" spans="2:10" ht="37.35" customHeight="1" x14ac:dyDescent="0.4">
      <c r="B25" s="22">
        <v>19</v>
      </c>
      <c r="C25" s="126"/>
      <c r="D25" s="114"/>
      <c r="E25" s="53" t="s">
        <v>107</v>
      </c>
      <c r="F25" s="41" t="s">
        <v>37</v>
      </c>
      <c r="G25" s="47">
        <v>1</v>
      </c>
      <c r="H25" s="26"/>
      <c r="I25" s="26">
        <f t="shared" si="0"/>
        <v>0</v>
      </c>
      <c r="J25" s="23"/>
    </row>
    <row r="26" spans="2:10" ht="37.35" customHeight="1" x14ac:dyDescent="0.4">
      <c r="B26" s="22">
        <v>20</v>
      </c>
      <c r="C26" s="126"/>
      <c r="D26" s="114"/>
      <c r="E26" s="53" t="s">
        <v>107</v>
      </c>
      <c r="F26" s="41" t="s">
        <v>37</v>
      </c>
      <c r="G26" s="47">
        <v>1</v>
      </c>
      <c r="H26" s="26"/>
      <c r="I26" s="26">
        <f t="shared" si="0"/>
        <v>0</v>
      </c>
      <c r="J26" s="23"/>
    </row>
    <row r="27" spans="2:10" ht="37.35" customHeight="1" x14ac:dyDescent="0.4">
      <c r="B27" s="22">
        <v>21</v>
      </c>
      <c r="C27" s="126"/>
      <c r="D27" s="114"/>
      <c r="E27" s="53" t="s">
        <v>107</v>
      </c>
      <c r="F27" s="41" t="s">
        <v>37</v>
      </c>
      <c r="G27" s="47">
        <v>1</v>
      </c>
      <c r="H27" s="26"/>
      <c r="I27" s="26">
        <f t="shared" si="0"/>
        <v>0</v>
      </c>
      <c r="J27" s="23"/>
    </row>
    <row r="28" spans="2:10" ht="37.35" customHeight="1" x14ac:dyDescent="0.4">
      <c r="B28" s="22">
        <v>22</v>
      </c>
      <c r="C28" s="126"/>
      <c r="D28" s="114"/>
      <c r="E28" s="53" t="s">
        <v>107</v>
      </c>
      <c r="F28" s="41" t="s">
        <v>37</v>
      </c>
      <c r="G28" s="47">
        <v>1</v>
      </c>
      <c r="H28" s="26"/>
      <c r="I28" s="26">
        <f t="shared" si="0"/>
        <v>0</v>
      </c>
      <c r="J28" s="23"/>
    </row>
    <row r="29" spans="2:10" ht="37.35" customHeight="1" x14ac:dyDescent="0.4">
      <c r="B29" s="22">
        <v>23</v>
      </c>
      <c r="C29" s="126"/>
      <c r="D29" s="114"/>
      <c r="E29" s="53" t="s">
        <v>107</v>
      </c>
      <c r="F29" s="41" t="s">
        <v>37</v>
      </c>
      <c r="G29" s="47">
        <v>1</v>
      </c>
      <c r="H29" s="26"/>
      <c r="I29" s="26">
        <f t="shared" si="0"/>
        <v>0</v>
      </c>
      <c r="J29" s="23"/>
    </row>
    <row r="30" spans="2:10" ht="37.35" customHeight="1" x14ac:dyDescent="0.4">
      <c r="B30" s="22">
        <v>24</v>
      </c>
      <c r="C30" s="126"/>
      <c r="D30" s="114"/>
      <c r="E30" s="53" t="s">
        <v>107</v>
      </c>
      <c r="F30" s="41" t="s">
        <v>37</v>
      </c>
      <c r="G30" s="47">
        <v>1</v>
      </c>
      <c r="H30" s="26"/>
      <c r="I30" s="26">
        <f t="shared" si="0"/>
        <v>0</v>
      </c>
      <c r="J30" s="23"/>
    </row>
    <row r="31" spans="2:10" ht="37.35" customHeight="1" x14ac:dyDescent="0.4">
      <c r="B31" s="22">
        <v>25</v>
      </c>
      <c r="C31" s="126"/>
      <c r="D31" s="114"/>
      <c r="E31" s="53" t="s">
        <v>107</v>
      </c>
      <c r="F31" s="41" t="s">
        <v>37</v>
      </c>
      <c r="G31" s="47">
        <v>1</v>
      </c>
      <c r="H31" s="26"/>
      <c r="I31" s="26">
        <f t="shared" si="0"/>
        <v>0</v>
      </c>
      <c r="J31" s="23"/>
    </row>
    <row r="32" spans="2:10" ht="37.35" customHeight="1" x14ac:dyDescent="0.4">
      <c r="B32" s="22">
        <v>26</v>
      </c>
      <c r="C32" s="126"/>
      <c r="D32" s="114"/>
      <c r="E32" s="53" t="s">
        <v>107</v>
      </c>
      <c r="F32" s="41" t="s">
        <v>37</v>
      </c>
      <c r="G32" s="47">
        <v>1</v>
      </c>
      <c r="H32" s="26"/>
      <c r="I32" s="26">
        <f t="shared" si="0"/>
        <v>0</v>
      </c>
      <c r="J32" s="23"/>
    </row>
    <row r="33" spans="2:10" ht="37.35" customHeight="1" x14ac:dyDescent="0.4">
      <c r="B33" s="22">
        <v>27</v>
      </c>
      <c r="C33" s="126"/>
      <c r="D33" s="114"/>
      <c r="E33" s="53" t="s">
        <v>107</v>
      </c>
      <c r="F33" s="41" t="s">
        <v>37</v>
      </c>
      <c r="G33" s="47">
        <v>1</v>
      </c>
      <c r="H33" s="26"/>
      <c r="I33" s="26">
        <f t="shared" si="0"/>
        <v>0</v>
      </c>
      <c r="J33" s="23"/>
    </row>
    <row r="34" spans="2:10" ht="37.35" customHeight="1" x14ac:dyDescent="0.4">
      <c r="B34" s="22">
        <v>28</v>
      </c>
      <c r="C34" s="126"/>
      <c r="D34" s="114"/>
      <c r="E34" s="53" t="s">
        <v>107</v>
      </c>
      <c r="F34" s="41" t="s">
        <v>37</v>
      </c>
      <c r="G34" s="47">
        <v>1</v>
      </c>
      <c r="H34" s="26"/>
      <c r="I34" s="26">
        <f t="shared" si="0"/>
        <v>0</v>
      </c>
      <c r="J34" s="23"/>
    </row>
    <row r="35" spans="2:10" ht="37.35" customHeight="1" x14ac:dyDescent="0.4">
      <c r="B35" s="22">
        <v>29</v>
      </c>
      <c r="C35" s="126"/>
      <c r="D35" s="114"/>
      <c r="E35" s="53" t="s">
        <v>107</v>
      </c>
      <c r="F35" s="41" t="s">
        <v>37</v>
      </c>
      <c r="G35" s="47">
        <v>1</v>
      </c>
      <c r="H35" s="26"/>
      <c r="I35" s="26">
        <f t="shared" si="0"/>
        <v>0</v>
      </c>
      <c r="J35" s="23"/>
    </row>
    <row r="36" spans="2:10" ht="37.35" customHeight="1" thickBot="1" x14ac:dyDescent="0.45">
      <c r="B36" s="12">
        <v>30</v>
      </c>
      <c r="C36" s="127"/>
      <c r="D36" s="115"/>
      <c r="E36" s="56" t="s">
        <v>107</v>
      </c>
      <c r="F36" s="44" t="s">
        <v>37</v>
      </c>
      <c r="G36" s="50">
        <v>1</v>
      </c>
      <c r="H36" s="26"/>
      <c r="I36" s="24">
        <f t="shared" si="0"/>
        <v>0</v>
      </c>
      <c r="J36" s="4"/>
    </row>
    <row r="37" spans="2:10" ht="80.099999999999994" customHeight="1" thickBot="1" x14ac:dyDescent="0.45">
      <c r="B37" s="97"/>
      <c r="C37" s="124"/>
      <c r="D37" s="98" t="s">
        <v>110</v>
      </c>
      <c r="E37" s="99" t="s">
        <v>104</v>
      </c>
      <c r="F37" s="99" t="s">
        <v>104</v>
      </c>
      <c r="G37" s="100" t="s">
        <v>105</v>
      </c>
      <c r="H37" s="101" t="s">
        <v>29</v>
      </c>
      <c r="I37" s="101" t="s">
        <v>111</v>
      </c>
      <c r="J37" s="102" t="s">
        <v>106</v>
      </c>
    </row>
    <row r="38" spans="2:10" ht="37.35" customHeight="1" x14ac:dyDescent="0.4">
      <c r="B38" s="20">
        <v>31</v>
      </c>
      <c r="C38" s="129"/>
      <c r="D38" s="119"/>
      <c r="E38" s="56" t="s">
        <v>107</v>
      </c>
      <c r="F38" s="40" t="s">
        <v>112</v>
      </c>
      <c r="G38" s="51">
        <f t="shared" ref="G38:G67" si="1">IF(COUNTA(F38:F38)&gt;0,COUNTA(F38:F38),0)</f>
        <v>1</v>
      </c>
      <c r="H38" s="30">
        <v>0</v>
      </c>
      <c r="I38" s="32">
        <f>IF(G38&gt;0,G38*H38,"")</f>
        <v>0</v>
      </c>
      <c r="J38" s="237" t="s">
        <v>113</v>
      </c>
    </row>
    <row r="39" spans="2:10" ht="37.35" customHeight="1" x14ac:dyDescent="0.4">
      <c r="B39" s="22">
        <v>32</v>
      </c>
      <c r="C39" s="130"/>
      <c r="D39" s="120"/>
      <c r="E39" s="53" t="s">
        <v>107</v>
      </c>
      <c r="F39" s="41" t="s">
        <v>112</v>
      </c>
      <c r="G39" s="47">
        <f t="shared" si="1"/>
        <v>1</v>
      </c>
      <c r="H39" s="26">
        <v>0</v>
      </c>
      <c r="I39" s="26">
        <f t="shared" ref="I39:I67" si="2">IF(G39&gt;0,G39*H39,"")</f>
        <v>0</v>
      </c>
      <c r="J39" s="238"/>
    </row>
    <row r="40" spans="2:10" ht="37.35" customHeight="1" x14ac:dyDescent="0.4">
      <c r="B40" s="22">
        <v>33</v>
      </c>
      <c r="C40" s="130"/>
      <c r="D40" s="120"/>
      <c r="E40" s="53" t="s">
        <v>107</v>
      </c>
      <c r="F40" s="41" t="s">
        <v>112</v>
      </c>
      <c r="G40" s="47">
        <f t="shared" si="1"/>
        <v>1</v>
      </c>
      <c r="H40" s="26">
        <v>0</v>
      </c>
      <c r="I40" s="26">
        <f t="shared" si="2"/>
        <v>0</v>
      </c>
      <c r="J40" s="238"/>
    </row>
    <row r="41" spans="2:10" ht="37.35" customHeight="1" x14ac:dyDescent="0.4">
      <c r="B41" s="22">
        <v>34</v>
      </c>
      <c r="C41" s="130"/>
      <c r="D41" s="120"/>
      <c r="E41" s="53" t="s">
        <v>107</v>
      </c>
      <c r="F41" s="41" t="s">
        <v>112</v>
      </c>
      <c r="G41" s="47">
        <f t="shared" si="1"/>
        <v>1</v>
      </c>
      <c r="H41" s="26">
        <v>0</v>
      </c>
      <c r="I41" s="26">
        <f t="shared" si="2"/>
        <v>0</v>
      </c>
      <c r="J41" s="238"/>
    </row>
    <row r="42" spans="2:10" ht="37.35" customHeight="1" thickBot="1" x14ac:dyDescent="0.45">
      <c r="B42" s="12">
        <v>35</v>
      </c>
      <c r="C42" s="131"/>
      <c r="D42" s="121"/>
      <c r="E42" s="54" t="s">
        <v>107</v>
      </c>
      <c r="F42" s="42" t="s">
        <v>112</v>
      </c>
      <c r="G42" s="48">
        <f t="shared" si="1"/>
        <v>1</v>
      </c>
      <c r="H42" s="36"/>
      <c r="I42" s="36">
        <f t="shared" si="2"/>
        <v>0</v>
      </c>
      <c r="J42" s="239"/>
    </row>
    <row r="43" spans="2:10" ht="37.35" customHeight="1" thickTop="1" x14ac:dyDescent="0.4">
      <c r="B43" s="37">
        <v>36</v>
      </c>
      <c r="C43" s="132"/>
      <c r="D43" s="122"/>
      <c r="E43" s="55" t="s">
        <v>107</v>
      </c>
      <c r="F43" s="43" t="s">
        <v>112</v>
      </c>
      <c r="G43" s="49">
        <f t="shared" si="1"/>
        <v>1</v>
      </c>
      <c r="H43" s="38"/>
      <c r="I43" s="38">
        <f t="shared" si="2"/>
        <v>0</v>
      </c>
      <c r="J43" s="103" t="s">
        <v>114</v>
      </c>
    </row>
    <row r="44" spans="2:10" ht="37.35" customHeight="1" x14ac:dyDescent="0.4">
      <c r="B44" s="22">
        <v>37</v>
      </c>
      <c r="C44" s="130"/>
      <c r="D44" s="120"/>
      <c r="E44" s="53" t="s">
        <v>107</v>
      </c>
      <c r="F44" s="41" t="s">
        <v>112</v>
      </c>
      <c r="G44" s="47">
        <f t="shared" si="1"/>
        <v>1</v>
      </c>
      <c r="H44" s="26"/>
      <c r="I44" s="26">
        <f t="shared" si="2"/>
        <v>0</v>
      </c>
      <c r="J44" s="23"/>
    </row>
    <row r="45" spans="2:10" ht="37.35" customHeight="1" x14ac:dyDescent="0.4">
      <c r="B45" s="22">
        <v>38</v>
      </c>
      <c r="C45" s="130"/>
      <c r="D45" s="120"/>
      <c r="E45" s="53" t="s">
        <v>107</v>
      </c>
      <c r="F45" s="41" t="s">
        <v>112</v>
      </c>
      <c r="G45" s="47">
        <f t="shared" si="1"/>
        <v>1</v>
      </c>
      <c r="H45" s="26"/>
      <c r="I45" s="26">
        <f t="shared" si="2"/>
        <v>0</v>
      </c>
      <c r="J45" s="23"/>
    </row>
    <row r="46" spans="2:10" ht="37.35" customHeight="1" x14ac:dyDescent="0.4">
      <c r="B46" s="22">
        <v>39</v>
      </c>
      <c r="C46" s="130"/>
      <c r="D46" s="120"/>
      <c r="E46" s="53" t="s">
        <v>107</v>
      </c>
      <c r="F46" s="41" t="s">
        <v>112</v>
      </c>
      <c r="G46" s="47">
        <f t="shared" si="1"/>
        <v>1</v>
      </c>
      <c r="H46" s="26"/>
      <c r="I46" s="26">
        <f t="shared" si="2"/>
        <v>0</v>
      </c>
      <c r="J46" s="23"/>
    </row>
    <row r="47" spans="2:10" ht="37.35" customHeight="1" x14ac:dyDescent="0.4">
      <c r="B47" s="22">
        <v>40</v>
      </c>
      <c r="C47" s="130"/>
      <c r="D47" s="120"/>
      <c r="E47" s="53" t="s">
        <v>107</v>
      </c>
      <c r="F47" s="41" t="s">
        <v>112</v>
      </c>
      <c r="G47" s="47">
        <f t="shared" si="1"/>
        <v>1</v>
      </c>
      <c r="H47" s="26"/>
      <c r="I47" s="26">
        <f t="shared" si="2"/>
        <v>0</v>
      </c>
      <c r="J47" s="23"/>
    </row>
    <row r="48" spans="2:10" ht="37.35" customHeight="1" x14ac:dyDescent="0.4">
      <c r="B48" s="22">
        <v>41</v>
      </c>
      <c r="C48" s="130"/>
      <c r="D48" s="120"/>
      <c r="E48" s="53" t="s">
        <v>107</v>
      </c>
      <c r="F48" s="41" t="s">
        <v>112</v>
      </c>
      <c r="G48" s="47">
        <f t="shared" si="1"/>
        <v>1</v>
      </c>
      <c r="H48" s="26"/>
      <c r="I48" s="26">
        <f t="shared" si="2"/>
        <v>0</v>
      </c>
      <c r="J48" s="23"/>
    </row>
    <row r="49" spans="2:10" ht="37.35" customHeight="1" x14ac:dyDescent="0.4">
      <c r="B49" s="22">
        <v>42</v>
      </c>
      <c r="C49" s="130"/>
      <c r="D49" s="120"/>
      <c r="E49" s="53" t="s">
        <v>107</v>
      </c>
      <c r="F49" s="41" t="s">
        <v>112</v>
      </c>
      <c r="G49" s="47">
        <f t="shared" si="1"/>
        <v>1</v>
      </c>
      <c r="H49" s="26"/>
      <c r="I49" s="26">
        <f t="shared" si="2"/>
        <v>0</v>
      </c>
      <c r="J49" s="23"/>
    </row>
    <row r="50" spans="2:10" ht="37.35" customHeight="1" x14ac:dyDescent="0.4">
      <c r="B50" s="22">
        <v>43</v>
      </c>
      <c r="C50" s="130"/>
      <c r="D50" s="120"/>
      <c r="E50" s="53" t="s">
        <v>107</v>
      </c>
      <c r="F50" s="41" t="s">
        <v>112</v>
      </c>
      <c r="G50" s="47">
        <f t="shared" si="1"/>
        <v>1</v>
      </c>
      <c r="H50" s="26"/>
      <c r="I50" s="26">
        <f t="shared" si="2"/>
        <v>0</v>
      </c>
      <c r="J50" s="23"/>
    </row>
    <row r="51" spans="2:10" ht="37.35" customHeight="1" x14ac:dyDescent="0.4">
      <c r="B51" s="22">
        <v>44</v>
      </c>
      <c r="C51" s="130"/>
      <c r="D51" s="120"/>
      <c r="E51" s="53" t="s">
        <v>107</v>
      </c>
      <c r="F51" s="41" t="s">
        <v>112</v>
      </c>
      <c r="G51" s="47">
        <f t="shared" si="1"/>
        <v>1</v>
      </c>
      <c r="H51" s="26"/>
      <c r="I51" s="26">
        <f t="shared" si="2"/>
        <v>0</v>
      </c>
      <c r="J51" s="23"/>
    </row>
    <row r="52" spans="2:10" ht="37.35" customHeight="1" x14ac:dyDescent="0.4">
      <c r="B52" s="22">
        <v>45</v>
      </c>
      <c r="C52" s="130"/>
      <c r="D52" s="120"/>
      <c r="E52" s="53" t="s">
        <v>107</v>
      </c>
      <c r="F52" s="41" t="s">
        <v>112</v>
      </c>
      <c r="G52" s="47">
        <f t="shared" si="1"/>
        <v>1</v>
      </c>
      <c r="H52" s="26"/>
      <c r="I52" s="26">
        <f t="shared" si="2"/>
        <v>0</v>
      </c>
      <c r="J52" s="23"/>
    </row>
    <row r="53" spans="2:10" ht="37.35" customHeight="1" x14ac:dyDescent="0.4">
      <c r="B53" s="22">
        <v>46</v>
      </c>
      <c r="C53" s="130"/>
      <c r="D53" s="120"/>
      <c r="E53" s="53" t="s">
        <v>107</v>
      </c>
      <c r="F53" s="41" t="s">
        <v>112</v>
      </c>
      <c r="G53" s="47">
        <f t="shared" si="1"/>
        <v>1</v>
      </c>
      <c r="H53" s="26"/>
      <c r="I53" s="26">
        <f t="shared" si="2"/>
        <v>0</v>
      </c>
      <c r="J53" s="23"/>
    </row>
    <row r="54" spans="2:10" ht="37.35" customHeight="1" x14ac:dyDescent="0.4">
      <c r="B54" s="22">
        <v>47</v>
      </c>
      <c r="C54" s="130"/>
      <c r="D54" s="120"/>
      <c r="E54" s="53" t="s">
        <v>107</v>
      </c>
      <c r="F54" s="41" t="s">
        <v>112</v>
      </c>
      <c r="G54" s="47">
        <f t="shared" si="1"/>
        <v>1</v>
      </c>
      <c r="H54" s="26"/>
      <c r="I54" s="26">
        <f t="shared" si="2"/>
        <v>0</v>
      </c>
      <c r="J54" s="23"/>
    </row>
    <row r="55" spans="2:10" ht="37.35" customHeight="1" x14ac:dyDescent="0.4">
      <c r="B55" s="22">
        <v>48</v>
      </c>
      <c r="C55" s="130"/>
      <c r="D55" s="120"/>
      <c r="E55" s="53" t="s">
        <v>107</v>
      </c>
      <c r="F55" s="41" t="s">
        <v>112</v>
      </c>
      <c r="G55" s="47">
        <f t="shared" si="1"/>
        <v>1</v>
      </c>
      <c r="H55" s="26"/>
      <c r="I55" s="26">
        <f t="shared" si="2"/>
        <v>0</v>
      </c>
      <c r="J55" s="23"/>
    </row>
    <row r="56" spans="2:10" ht="37.35" customHeight="1" x14ac:dyDescent="0.4">
      <c r="B56" s="22">
        <v>49</v>
      </c>
      <c r="C56" s="130"/>
      <c r="D56" s="120"/>
      <c r="E56" s="53" t="s">
        <v>107</v>
      </c>
      <c r="F56" s="41" t="s">
        <v>112</v>
      </c>
      <c r="G56" s="47">
        <f t="shared" si="1"/>
        <v>1</v>
      </c>
      <c r="H56" s="26"/>
      <c r="I56" s="26">
        <f t="shared" si="2"/>
        <v>0</v>
      </c>
      <c r="J56" s="23"/>
    </row>
    <row r="57" spans="2:10" ht="37.35" customHeight="1" x14ac:dyDescent="0.4">
      <c r="B57" s="22">
        <v>50</v>
      </c>
      <c r="C57" s="130"/>
      <c r="D57" s="120"/>
      <c r="E57" s="53" t="s">
        <v>107</v>
      </c>
      <c r="F57" s="41" t="s">
        <v>112</v>
      </c>
      <c r="G57" s="47">
        <f t="shared" si="1"/>
        <v>1</v>
      </c>
      <c r="H57" s="26"/>
      <c r="I57" s="26">
        <f t="shared" si="2"/>
        <v>0</v>
      </c>
      <c r="J57" s="23"/>
    </row>
    <row r="58" spans="2:10" ht="37.35" customHeight="1" x14ac:dyDescent="0.4">
      <c r="B58" s="22">
        <v>51</v>
      </c>
      <c r="C58" s="130"/>
      <c r="D58" s="120"/>
      <c r="E58" s="53" t="s">
        <v>107</v>
      </c>
      <c r="F58" s="41" t="s">
        <v>112</v>
      </c>
      <c r="G58" s="47">
        <f t="shared" si="1"/>
        <v>1</v>
      </c>
      <c r="H58" s="26"/>
      <c r="I58" s="26">
        <f t="shared" si="2"/>
        <v>0</v>
      </c>
      <c r="J58" s="23"/>
    </row>
    <row r="59" spans="2:10" ht="37.35" customHeight="1" x14ac:dyDescent="0.4">
      <c r="B59" s="22">
        <v>52</v>
      </c>
      <c r="C59" s="130"/>
      <c r="D59" s="120"/>
      <c r="E59" s="53" t="s">
        <v>107</v>
      </c>
      <c r="F59" s="41" t="s">
        <v>112</v>
      </c>
      <c r="G59" s="47">
        <f t="shared" si="1"/>
        <v>1</v>
      </c>
      <c r="H59" s="26"/>
      <c r="I59" s="26">
        <f t="shared" si="2"/>
        <v>0</v>
      </c>
      <c r="J59" s="23"/>
    </row>
    <row r="60" spans="2:10" ht="37.35" customHeight="1" x14ac:dyDescent="0.4">
      <c r="B60" s="22">
        <v>53</v>
      </c>
      <c r="C60" s="130"/>
      <c r="D60" s="120"/>
      <c r="E60" s="53" t="s">
        <v>107</v>
      </c>
      <c r="F60" s="41" t="s">
        <v>112</v>
      </c>
      <c r="G60" s="47">
        <f t="shared" si="1"/>
        <v>1</v>
      </c>
      <c r="H60" s="26"/>
      <c r="I60" s="26">
        <f t="shared" si="2"/>
        <v>0</v>
      </c>
      <c r="J60" s="23"/>
    </row>
    <row r="61" spans="2:10" ht="37.35" customHeight="1" x14ac:dyDescent="0.4">
      <c r="B61" s="22">
        <v>54</v>
      </c>
      <c r="C61" s="130"/>
      <c r="D61" s="120"/>
      <c r="E61" s="53" t="s">
        <v>107</v>
      </c>
      <c r="F61" s="41" t="s">
        <v>112</v>
      </c>
      <c r="G61" s="47">
        <f t="shared" si="1"/>
        <v>1</v>
      </c>
      <c r="H61" s="26"/>
      <c r="I61" s="26">
        <f t="shared" si="2"/>
        <v>0</v>
      </c>
      <c r="J61" s="23"/>
    </row>
    <row r="62" spans="2:10" ht="37.35" customHeight="1" x14ac:dyDescent="0.4">
      <c r="B62" s="22">
        <v>55</v>
      </c>
      <c r="C62" s="130"/>
      <c r="D62" s="120"/>
      <c r="E62" s="53" t="s">
        <v>107</v>
      </c>
      <c r="F62" s="41" t="s">
        <v>112</v>
      </c>
      <c r="G62" s="47">
        <f t="shared" si="1"/>
        <v>1</v>
      </c>
      <c r="H62" s="26"/>
      <c r="I62" s="26">
        <f t="shared" si="2"/>
        <v>0</v>
      </c>
      <c r="J62" s="23"/>
    </row>
    <row r="63" spans="2:10" ht="37.35" customHeight="1" x14ac:dyDescent="0.4">
      <c r="B63" s="22">
        <v>56</v>
      </c>
      <c r="C63" s="130"/>
      <c r="D63" s="120"/>
      <c r="E63" s="53" t="s">
        <v>107</v>
      </c>
      <c r="F63" s="41" t="s">
        <v>112</v>
      </c>
      <c r="G63" s="47">
        <f t="shared" si="1"/>
        <v>1</v>
      </c>
      <c r="H63" s="26"/>
      <c r="I63" s="26">
        <f t="shared" si="2"/>
        <v>0</v>
      </c>
      <c r="J63" s="23"/>
    </row>
    <row r="64" spans="2:10" ht="37.35" customHeight="1" x14ac:dyDescent="0.4">
      <c r="B64" s="22">
        <v>57</v>
      </c>
      <c r="C64" s="130"/>
      <c r="D64" s="120"/>
      <c r="E64" s="53" t="s">
        <v>107</v>
      </c>
      <c r="F64" s="41" t="s">
        <v>112</v>
      </c>
      <c r="G64" s="47">
        <f t="shared" si="1"/>
        <v>1</v>
      </c>
      <c r="H64" s="26"/>
      <c r="I64" s="26">
        <f t="shared" si="2"/>
        <v>0</v>
      </c>
      <c r="J64" s="23"/>
    </row>
    <row r="65" spans="2:10" ht="37.35" customHeight="1" x14ac:dyDescent="0.4">
      <c r="B65" s="22">
        <v>58</v>
      </c>
      <c r="C65" s="130"/>
      <c r="D65" s="120"/>
      <c r="E65" s="53" t="s">
        <v>107</v>
      </c>
      <c r="F65" s="41" t="s">
        <v>112</v>
      </c>
      <c r="G65" s="47">
        <f t="shared" si="1"/>
        <v>1</v>
      </c>
      <c r="H65" s="26"/>
      <c r="I65" s="26">
        <f t="shared" si="2"/>
        <v>0</v>
      </c>
      <c r="J65" s="23"/>
    </row>
    <row r="66" spans="2:10" ht="37.35" customHeight="1" x14ac:dyDescent="0.4">
      <c r="B66" s="22">
        <v>59</v>
      </c>
      <c r="C66" s="130"/>
      <c r="D66" s="120"/>
      <c r="E66" s="53" t="s">
        <v>107</v>
      </c>
      <c r="F66" s="41" t="s">
        <v>112</v>
      </c>
      <c r="G66" s="47">
        <f t="shared" si="1"/>
        <v>1</v>
      </c>
      <c r="H66" s="26"/>
      <c r="I66" s="26">
        <f t="shared" si="2"/>
        <v>0</v>
      </c>
      <c r="J66" s="23"/>
    </row>
    <row r="67" spans="2:10" ht="37.35" customHeight="1" thickBot="1" x14ac:dyDescent="0.45">
      <c r="B67" s="12">
        <v>60</v>
      </c>
      <c r="C67" s="131"/>
      <c r="D67" s="121"/>
      <c r="E67" s="53" t="s">
        <v>107</v>
      </c>
      <c r="F67" s="44" t="s">
        <v>112</v>
      </c>
      <c r="G67" s="48">
        <f t="shared" si="1"/>
        <v>1</v>
      </c>
      <c r="H67" s="36"/>
      <c r="I67" s="35">
        <f t="shared" si="2"/>
        <v>0</v>
      </c>
      <c r="J67" s="4"/>
    </row>
    <row r="68" spans="2:10" ht="37.35" customHeight="1" thickBot="1" x14ac:dyDescent="0.45">
      <c r="B68" s="16"/>
      <c r="C68" s="17"/>
      <c r="D68" s="39"/>
      <c r="E68" s="57"/>
      <c r="F68" s="45"/>
      <c r="G68" s="45"/>
      <c r="H68" s="18" t="s">
        <v>65</v>
      </c>
      <c r="I68" s="62">
        <f>SUM(I7:I67)</f>
        <v>0</v>
      </c>
      <c r="J68" s="8"/>
    </row>
    <row r="69" spans="2:10" ht="33" customHeight="1" thickBot="1" x14ac:dyDescent="0.45">
      <c r="B69" s="16"/>
      <c r="C69" s="17"/>
      <c r="D69" s="39"/>
      <c r="E69" s="57"/>
      <c r="F69" s="45"/>
      <c r="G69" s="45"/>
      <c r="H69" s="15" t="s">
        <v>66</v>
      </c>
      <c r="I69" s="61">
        <f>I68*1.1</f>
        <v>0</v>
      </c>
      <c r="J69" s="11"/>
    </row>
    <row r="70" spans="2:10" ht="90" customHeight="1" thickBot="1" x14ac:dyDescent="0.45">
      <c r="H70" s="92" t="s">
        <v>67</v>
      </c>
      <c r="I70" s="93"/>
      <c r="J70" s="94" t="s">
        <v>115</v>
      </c>
    </row>
    <row r="71" spans="2:10" x14ac:dyDescent="0.4">
      <c r="J71" s="6"/>
    </row>
    <row r="72" spans="2:10" x14ac:dyDescent="0.4">
      <c r="J72" s="7"/>
    </row>
  </sheetData>
  <sheetProtection sheet="1"/>
  <mergeCells count="5">
    <mergeCell ref="B1:J1"/>
    <mergeCell ref="I2:I3"/>
    <mergeCell ref="J2:J3"/>
    <mergeCell ref="J38:J42"/>
    <mergeCell ref="J7:J11"/>
  </mergeCells>
  <phoneticPr fontId="4"/>
  <printOptions horizontalCentered="1"/>
  <pageMargins left="0.70866141732283472" right="0.70866141732283472" top="0.74803149606299213" bottom="0.74803149606299213" header="0.31496062992125984" footer="0.31496062992125984"/>
  <pageSetup paperSize="9" scale="53" fitToHeight="0" orientation="landscape" r:id="rId1"/>
  <ignoredErrors>
    <ignoredError sqref="G7:G36 I7:I36 G38:G67 I38:I6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1615-C8B7-4B3B-97AA-3FCC579C5FCF}">
  <sheetPr>
    <tabColor theme="5" tint="0.59999389629810485"/>
    <pageSetUpPr fitToPage="1"/>
  </sheetPr>
  <dimension ref="A1:J72"/>
  <sheetViews>
    <sheetView showGridLines="0" zoomScale="80" zoomScaleNormal="80" workbookViewId="0">
      <pane ySplit="6" topLeftCell="A7" activePane="bottomLeft" state="frozen"/>
      <selection pane="bottomLeft" activeCell="B1" sqref="B1:J1"/>
    </sheetView>
  </sheetViews>
  <sheetFormatPr defaultColWidth="8.125" defaultRowHeight="15.75" x14ac:dyDescent="0.4"/>
  <cols>
    <col min="1" max="1" width="1.5" style="3" customWidth="1"/>
    <col min="2" max="2" width="5.625" style="3" customWidth="1"/>
    <col min="3" max="3" width="39.125" style="3" customWidth="1"/>
    <col min="4" max="4" width="35.625" style="5" customWidth="1"/>
    <col min="5" max="5" width="26.125" style="2" bestFit="1" customWidth="1"/>
    <col min="6" max="6" width="15.5" style="2" customWidth="1"/>
    <col min="7" max="7" width="13.5" style="2" hidden="1" customWidth="1"/>
    <col min="8" max="8" width="19.625" style="3" bestFit="1" customWidth="1"/>
    <col min="9" max="9" width="17.125" style="3" bestFit="1" customWidth="1"/>
    <col min="10" max="10" width="60" style="3" bestFit="1" customWidth="1"/>
    <col min="11" max="11" width="1.5" style="3" customWidth="1"/>
    <col min="12" max="16384" width="8.125" style="3"/>
  </cols>
  <sheetData>
    <row r="1" spans="1:10" s="1" customFormat="1" ht="77.45" customHeight="1" thickBot="1" x14ac:dyDescent="0.45">
      <c r="A1" s="163">
        <v>1</v>
      </c>
      <c r="B1" s="232" t="s">
        <v>116</v>
      </c>
      <c r="C1" s="232"/>
      <c r="D1" s="232"/>
      <c r="E1" s="232"/>
      <c r="F1" s="232"/>
      <c r="G1" s="232"/>
      <c r="H1" s="232"/>
      <c r="I1" s="232"/>
      <c r="J1" s="232"/>
    </row>
    <row r="2" spans="1:10" s="1" customFormat="1" ht="20.100000000000001" customHeight="1" x14ac:dyDescent="0.4">
      <c r="A2" s="163"/>
      <c r="B2" s="140"/>
      <c r="C2" s="140"/>
      <c r="D2" s="141" t="s">
        <v>97</v>
      </c>
      <c r="E2" s="142"/>
      <c r="F2" s="143"/>
      <c r="G2" s="140"/>
      <c r="H2" s="140"/>
      <c r="I2" s="233" t="s">
        <v>5</v>
      </c>
      <c r="J2" s="235" t="s">
        <v>6</v>
      </c>
    </row>
    <row r="3" spans="1:10" s="1" customFormat="1" ht="20.100000000000001" customHeight="1" thickBot="1" x14ac:dyDescent="0.45">
      <c r="A3" s="163"/>
      <c r="B3" s="140"/>
      <c r="C3" s="140"/>
      <c r="D3" s="146" t="s">
        <v>98</v>
      </c>
      <c r="E3" s="164"/>
      <c r="F3" s="165"/>
      <c r="G3" s="140"/>
      <c r="H3" s="140"/>
      <c r="I3" s="234"/>
      <c r="J3" s="236"/>
    </row>
    <row r="4" spans="1:10" s="1" customFormat="1" ht="20.100000000000001" customHeight="1" thickBot="1" x14ac:dyDescent="0.45">
      <c r="A4" s="163"/>
      <c r="B4" s="140"/>
      <c r="C4" s="140"/>
      <c r="D4" s="150"/>
      <c r="E4" s="140"/>
      <c r="F4" s="140"/>
      <c r="G4" s="140"/>
      <c r="H4" s="140"/>
      <c r="I4" s="140"/>
      <c r="J4" s="151" t="s">
        <v>117</v>
      </c>
    </row>
    <row r="5" spans="1:10" s="2" customFormat="1" ht="32.25" thickBot="1" x14ac:dyDescent="0.45">
      <c r="A5" s="166"/>
      <c r="B5" s="152"/>
      <c r="C5" s="153" t="s">
        <v>100</v>
      </c>
      <c r="D5" s="154" t="s">
        <v>101</v>
      </c>
      <c r="E5" s="155" t="s">
        <v>10</v>
      </c>
      <c r="F5" s="155" t="s">
        <v>13</v>
      </c>
      <c r="G5" s="155" t="s">
        <v>14</v>
      </c>
      <c r="H5" s="154" t="s">
        <v>15</v>
      </c>
      <c r="I5" s="155" t="s">
        <v>16</v>
      </c>
      <c r="J5" s="156" t="s">
        <v>17</v>
      </c>
    </row>
    <row r="6" spans="1:10" ht="80.099999999999994" customHeight="1" thickBot="1" x14ac:dyDescent="0.45">
      <c r="A6" s="167"/>
      <c r="B6" s="157"/>
      <c r="C6" s="158" t="s">
        <v>102</v>
      </c>
      <c r="D6" s="158" t="s">
        <v>103</v>
      </c>
      <c r="E6" s="159" t="s">
        <v>104</v>
      </c>
      <c r="F6" s="159" t="s">
        <v>104</v>
      </c>
      <c r="G6" s="160" t="s">
        <v>105</v>
      </c>
      <c r="H6" s="161" t="s">
        <v>29</v>
      </c>
      <c r="I6" s="161" t="s">
        <v>28</v>
      </c>
      <c r="J6" s="162" t="s">
        <v>106</v>
      </c>
    </row>
    <row r="7" spans="1:10" ht="37.35" customHeight="1" x14ac:dyDescent="0.4">
      <c r="B7" s="20">
        <v>1</v>
      </c>
      <c r="C7" s="134"/>
      <c r="D7" s="116"/>
      <c r="E7" s="52" t="s">
        <v>118</v>
      </c>
      <c r="F7" s="40" t="s">
        <v>37</v>
      </c>
      <c r="G7" s="46">
        <v>1</v>
      </c>
      <c r="H7" s="30">
        <v>0</v>
      </c>
      <c r="I7" s="30">
        <f>IF(G7&gt;0,1*H7,"")</f>
        <v>0</v>
      </c>
      <c r="J7" s="241" t="s">
        <v>108</v>
      </c>
    </row>
    <row r="8" spans="1:10" ht="37.35" customHeight="1" x14ac:dyDescent="0.4">
      <c r="B8" s="22">
        <v>2</v>
      </c>
      <c r="C8" s="134"/>
      <c r="D8" s="114"/>
      <c r="E8" s="53" t="s">
        <v>118</v>
      </c>
      <c r="F8" s="41" t="s">
        <v>37</v>
      </c>
      <c r="G8" s="47">
        <v>1</v>
      </c>
      <c r="H8" s="26">
        <v>0</v>
      </c>
      <c r="I8" s="26">
        <f t="shared" ref="I8:I36" si="0">IF(G8&gt;0,1*H8,"")</f>
        <v>0</v>
      </c>
      <c r="J8" s="240"/>
    </row>
    <row r="9" spans="1:10" ht="37.35" customHeight="1" x14ac:dyDescent="0.4">
      <c r="B9" s="22">
        <v>3</v>
      </c>
      <c r="C9" s="134"/>
      <c r="D9" s="114"/>
      <c r="E9" s="53" t="s">
        <v>118</v>
      </c>
      <c r="F9" s="41" t="s">
        <v>37</v>
      </c>
      <c r="G9" s="47">
        <v>1</v>
      </c>
      <c r="H9" s="26">
        <v>0</v>
      </c>
      <c r="I9" s="26">
        <f t="shared" si="0"/>
        <v>0</v>
      </c>
      <c r="J9" s="240"/>
    </row>
    <row r="10" spans="1:10" ht="37.35" customHeight="1" x14ac:dyDescent="0.4">
      <c r="B10" s="22">
        <v>4</v>
      </c>
      <c r="C10" s="134"/>
      <c r="D10" s="114"/>
      <c r="E10" s="53" t="s">
        <v>118</v>
      </c>
      <c r="F10" s="41" t="s">
        <v>37</v>
      </c>
      <c r="G10" s="47">
        <v>1</v>
      </c>
      <c r="H10" s="26">
        <v>0</v>
      </c>
      <c r="I10" s="26">
        <f t="shared" si="0"/>
        <v>0</v>
      </c>
      <c r="J10" s="240"/>
    </row>
    <row r="11" spans="1:10" ht="37.35" customHeight="1" thickBot="1" x14ac:dyDescent="0.45">
      <c r="B11" s="12">
        <v>5</v>
      </c>
      <c r="C11" s="134"/>
      <c r="D11" s="115"/>
      <c r="E11" s="54" t="s">
        <v>118</v>
      </c>
      <c r="F11" s="42" t="s">
        <v>37</v>
      </c>
      <c r="G11" s="48">
        <v>1</v>
      </c>
      <c r="H11" s="36"/>
      <c r="I11" s="36">
        <f t="shared" si="0"/>
        <v>0</v>
      </c>
      <c r="J11" s="240"/>
    </row>
    <row r="12" spans="1:10" ht="37.35" customHeight="1" thickTop="1" x14ac:dyDescent="0.4">
      <c r="B12" s="37">
        <v>6</v>
      </c>
      <c r="C12" s="128"/>
      <c r="D12" s="118"/>
      <c r="E12" s="55" t="s">
        <v>118</v>
      </c>
      <c r="F12" s="43" t="s">
        <v>37</v>
      </c>
      <c r="G12" s="49">
        <v>1</v>
      </c>
      <c r="H12" s="38"/>
      <c r="I12" s="38">
        <f t="shared" si="0"/>
        <v>0</v>
      </c>
      <c r="J12" s="103" t="s">
        <v>109</v>
      </c>
    </row>
    <row r="13" spans="1:10" ht="37.35" customHeight="1" x14ac:dyDescent="0.4">
      <c r="B13" s="22">
        <v>7</v>
      </c>
      <c r="C13" s="126"/>
      <c r="D13" s="114"/>
      <c r="E13" s="53" t="s">
        <v>118</v>
      </c>
      <c r="F13" s="41" t="s">
        <v>37</v>
      </c>
      <c r="G13" s="47">
        <v>1</v>
      </c>
      <c r="H13" s="26"/>
      <c r="I13" s="26">
        <f t="shared" si="0"/>
        <v>0</v>
      </c>
      <c r="J13" s="23"/>
    </row>
    <row r="14" spans="1:10" ht="37.35" customHeight="1" x14ac:dyDescent="0.4">
      <c r="B14" s="22">
        <v>8</v>
      </c>
      <c r="C14" s="126"/>
      <c r="D14" s="114"/>
      <c r="E14" s="53" t="s">
        <v>118</v>
      </c>
      <c r="F14" s="41" t="s">
        <v>37</v>
      </c>
      <c r="G14" s="47">
        <v>1</v>
      </c>
      <c r="H14" s="26"/>
      <c r="I14" s="26">
        <f t="shared" si="0"/>
        <v>0</v>
      </c>
      <c r="J14" s="23"/>
    </row>
    <row r="15" spans="1:10" ht="37.35" customHeight="1" x14ac:dyDescent="0.4">
      <c r="B15" s="22">
        <v>9</v>
      </c>
      <c r="C15" s="126"/>
      <c r="D15" s="114"/>
      <c r="E15" s="53" t="s">
        <v>118</v>
      </c>
      <c r="F15" s="41" t="s">
        <v>37</v>
      </c>
      <c r="G15" s="47">
        <v>1</v>
      </c>
      <c r="H15" s="26"/>
      <c r="I15" s="26">
        <f t="shared" si="0"/>
        <v>0</v>
      </c>
      <c r="J15" s="23"/>
    </row>
    <row r="16" spans="1:10" ht="37.35" customHeight="1" x14ac:dyDescent="0.4">
      <c r="B16" s="22">
        <v>10</v>
      </c>
      <c r="C16" s="126"/>
      <c r="D16" s="114"/>
      <c r="E16" s="53" t="s">
        <v>118</v>
      </c>
      <c r="F16" s="41" t="s">
        <v>37</v>
      </c>
      <c r="G16" s="47">
        <v>1</v>
      </c>
      <c r="H16" s="26"/>
      <c r="I16" s="26">
        <f t="shared" si="0"/>
        <v>0</v>
      </c>
      <c r="J16" s="23"/>
    </row>
    <row r="17" spans="2:10" ht="37.35" customHeight="1" x14ac:dyDescent="0.4">
      <c r="B17" s="22">
        <v>11</v>
      </c>
      <c r="C17" s="126"/>
      <c r="D17" s="114"/>
      <c r="E17" s="53" t="s">
        <v>118</v>
      </c>
      <c r="F17" s="41" t="s">
        <v>37</v>
      </c>
      <c r="G17" s="47">
        <v>1</v>
      </c>
      <c r="H17" s="26"/>
      <c r="I17" s="26">
        <f t="shared" si="0"/>
        <v>0</v>
      </c>
      <c r="J17" s="23"/>
    </row>
    <row r="18" spans="2:10" ht="37.35" customHeight="1" x14ac:dyDescent="0.4">
      <c r="B18" s="22">
        <v>12</v>
      </c>
      <c r="C18" s="126"/>
      <c r="D18" s="114"/>
      <c r="E18" s="53" t="s">
        <v>118</v>
      </c>
      <c r="F18" s="41" t="s">
        <v>37</v>
      </c>
      <c r="G18" s="47">
        <v>1</v>
      </c>
      <c r="H18" s="26"/>
      <c r="I18" s="26">
        <f t="shared" si="0"/>
        <v>0</v>
      </c>
      <c r="J18" s="23"/>
    </row>
    <row r="19" spans="2:10" ht="37.35" customHeight="1" x14ac:dyDescent="0.4">
      <c r="B19" s="22">
        <v>13</v>
      </c>
      <c r="C19" s="126"/>
      <c r="D19" s="114"/>
      <c r="E19" s="53" t="s">
        <v>118</v>
      </c>
      <c r="F19" s="41" t="s">
        <v>37</v>
      </c>
      <c r="G19" s="47">
        <v>1</v>
      </c>
      <c r="H19" s="26"/>
      <c r="I19" s="26">
        <f t="shared" si="0"/>
        <v>0</v>
      </c>
      <c r="J19" s="23"/>
    </row>
    <row r="20" spans="2:10" ht="37.35" customHeight="1" x14ac:dyDescent="0.4">
      <c r="B20" s="22">
        <v>14</v>
      </c>
      <c r="C20" s="126"/>
      <c r="D20" s="114"/>
      <c r="E20" s="53" t="s">
        <v>118</v>
      </c>
      <c r="F20" s="41" t="s">
        <v>37</v>
      </c>
      <c r="G20" s="47">
        <v>1</v>
      </c>
      <c r="H20" s="26"/>
      <c r="I20" s="26">
        <f t="shared" si="0"/>
        <v>0</v>
      </c>
      <c r="J20" s="23"/>
    </row>
    <row r="21" spans="2:10" ht="37.35" customHeight="1" x14ac:dyDescent="0.4">
      <c r="B21" s="22">
        <v>15</v>
      </c>
      <c r="C21" s="126"/>
      <c r="D21" s="114"/>
      <c r="E21" s="53" t="s">
        <v>118</v>
      </c>
      <c r="F21" s="41" t="s">
        <v>37</v>
      </c>
      <c r="G21" s="47">
        <v>1</v>
      </c>
      <c r="H21" s="26"/>
      <c r="I21" s="26">
        <f t="shared" si="0"/>
        <v>0</v>
      </c>
      <c r="J21" s="23"/>
    </row>
    <row r="22" spans="2:10" ht="37.35" customHeight="1" x14ac:dyDescent="0.4">
      <c r="B22" s="22">
        <v>16</v>
      </c>
      <c r="C22" s="126"/>
      <c r="D22" s="114"/>
      <c r="E22" s="53" t="s">
        <v>118</v>
      </c>
      <c r="F22" s="41" t="s">
        <v>37</v>
      </c>
      <c r="G22" s="47">
        <v>1</v>
      </c>
      <c r="H22" s="26"/>
      <c r="I22" s="26">
        <f t="shared" si="0"/>
        <v>0</v>
      </c>
      <c r="J22" s="23"/>
    </row>
    <row r="23" spans="2:10" ht="37.35" customHeight="1" x14ac:dyDescent="0.4">
      <c r="B23" s="22">
        <v>17</v>
      </c>
      <c r="C23" s="126"/>
      <c r="D23" s="114"/>
      <c r="E23" s="53" t="s">
        <v>118</v>
      </c>
      <c r="F23" s="41" t="s">
        <v>37</v>
      </c>
      <c r="G23" s="47">
        <v>1</v>
      </c>
      <c r="H23" s="26"/>
      <c r="I23" s="26">
        <f t="shared" si="0"/>
        <v>0</v>
      </c>
      <c r="J23" s="23"/>
    </row>
    <row r="24" spans="2:10" ht="37.35" customHeight="1" x14ac:dyDescent="0.4">
      <c r="B24" s="22">
        <v>18</v>
      </c>
      <c r="C24" s="126"/>
      <c r="D24" s="114"/>
      <c r="E24" s="53" t="s">
        <v>118</v>
      </c>
      <c r="F24" s="41" t="s">
        <v>37</v>
      </c>
      <c r="G24" s="47">
        <v>1</v>
      </c>
      <c r="H24" s="26"/>
      <c r="I24" s="26">
        <f t="shared" si="0"/>
        <v>0</v>
      </c>
      <c r="J24" s="23"/>
    </row>
    <row r="25" spans="2:10" ht="37.35" customHeight="1" x14ac:dyDescent="0.4">
      <c r="B25" s="22">
        <v>19</v>
      </c>
      <c r="C25" s="126"/>
      <c r="D25" s="114"/>
      <c r="E25" s="53" t="s">
        <v>118</v>
      </c>
      <c r="F25" s="41" t="s">
        <v>37</v>
      </c>
      <c r="G25" s="47">
        <v>1</v>
      </c>
      <c r="H25" s="26"/>
      <c r="I25" s="26">
        <f t="shared" si="0"/>
        <v>0</v>
      </c>
      <c r="J25" s="23"/>
    </row>
    <row r="26" spans="2:10" ht="37.35" customHeight="1" x14ac:dyDescent="0.4">
      <c r="B26" s="22">
        <v>20</v>
      </c>
      <c r="C26" s="126"/>
      <c r="D26" s="114"/>
      <c r="E26" s="53" t="s">
        <v>118</v>
      </c>
      <c r="F26" s="41" t="s">
        <v>37</v>
      </c>
      <c r="G26" s="47">
        <v>1</v>
      </c>
      <c r="H26" s="26"/>
      <c r="I26" s="26">
        <f t="shared" si="0"/>
        <v>0</v>
      </c>
      <c r="J26" s="23"/>
    </row>
    <row r="27" spans="2:10" ht="37.35" customHeight="1" x14ac:dyDescent="0.4">
      <c r="B27" s="22">
        <v>21</v>
      </c>
      <c r="C27" s="126"/>
      <c r="D27" s="114"/>
      <c r="E27" s="53" t="s">
        <v>118</v>
      </c>
      <c r="F27" s="41" t="s">
        <v>37</v>
      </c>
      <c r="G27" s="47">
        <v>1</v>
      </c>
      <c r="H27" s="26"/>
      <c r="I27" s="26">
        <f t="shared" si="0"/>
        <v>0</v>
      </c>
      <c r="J27" s="23"/>
    </row>
    <row r="28" spans="2:10" ht="37.35" customHeight="1" x14ac:dyDescent="0.4">
      <c r="B28" s="22">
        <v>22</v>
      </c>
      <c r="C28" s="126"/>
      <c r="D28" s="114"/>
      <c r="E28" s="53" t="s">
        <v>118</v>
      </c>
      <c r="F28" s="41" t="s">
        <v>37</v>
      </c>
      <c r="G28" s="47">
        <v>1</v>
      </c>
      <c r="H28" s="26"/>
      <c r="I28" s="26">
        <f t="shared" si="0"/>
        <v>0</v>
      </c>
      <c r="J28" s="23"/>
    </row>
    <row r="29" spans="2:10" ht="37.35" customHeight="1" x14ac:dyDescent="0.4">
      <c r="B29" s="22">
        <v>23</v>
      </c>
      <c r="C29" s="126"/>
      <c r="D29" s="114"/>
      <c r="E29" s="53" t="s">
        <v>118</v>
      </c>
      <c r="F29" s="41" t="s">
        <v>37</v>
      </c>
      <c r="G29" s="47">
        <v>1</v>
      </c>
      <c r="H29" s="26"/>
      <c r="I29" s="26">
        <f t="shared" si="0"/>
        <v>0</v>
      </c>
      <c r="J29" s="23"/>
    </row>
    <row r="30" spans="2:10" ht="37.35" customHeight="1" x14ac:dyDescent="0.4">
      <c r="B30" s="22">
        <v>24</v>
      </c>
      <c r="C30" s="126"/>
      <c r="D30" s="114"/>
      <c r="E30" s="53" t="s">
        <v>118</v>
      </c>
      <c r="F30" s="41" t="s">
        <v>37</v>
      </c>
      <c r="G30" s="47">
        <v>1</v>
      </c>
      <c r="H30" s="26"/>
      <c r="I30" s="26">
        <f t="shared" si="0"/>
        <v>0</v>
      </c>
      <c r="J30" s="23"/>
    </row>
    <row r="31" spans="2:10" ht="37.35" customHeight="1" x14ac:dyDescent="0.4">
      <c r="B31" s="22">
        <v>25</v>
      </c>
      <c r="C31" s="126"/>
      <c r="D31" s="114"/>
      <c r="E31" s="53" t="s">
        <v>118</v>
      </c>
      <c r="F31" s="41" t="s">
        <v>37</v>
      </c>
      <c r="G31" s="47">
        <v>1</v>
      </c>
      <c r="H31" s="26"/>
      <c r="I31" s="26">
        <f>IF(G31&gt;0,1*H31,"")</f>
        <v>0</v>
      </c>
      <c r="J31" s="23"/>
    </row>
    <row r="32" spans="2:10" ht="37.35" customHeight="1" x14ac:dyDescent="0.4">
      <c r="B32" s="22">
        <v>26</v>
      </c>
      <c r="C32" s="126"/>
      <c r="D32" s="114"/>
      <c r="E32" s="53" t="s">
        <v>118</v>
      </c>
      <c r="F32" s="41" t="s">
        <v>37</v>
      </c>
      <c r="G32" s="47">
        <v>1</v>
      </c>
      <c r="H32" s="26"/>
      <c r="I32" s="26">
        <f t="shared" si="0"/>
        <v>0</v>
      </c>
      <c r="J32" s="23"/>
    </row>
    <row r="33" spans="2:10" ht="37.35" customHeight="1" x14ac:dyDescent="0.4">
      <c r="B33" s="22">
        <v>27</v>
      </c>
      <c r="C33" s="126"/>
      <c r="D33" s="114"/>
      <c r="E33" s="53" t="s">
        <v>118</v>
      </c>
      <c r="F33" s="41" t="s">
        <v>37</v>
      </c>
      <c r="G33" s="47">
        <v>1</v>
      </c>
      <c r="H33" s="26"/>
      <c r="I33" s="26">
        <f t="shared" si="0"/>
        <v>0</v>
      </c>
      <c r="J33" s="23"/>
    </row>
    <row r="34" spans="2:10" ht="37.35" customHeight="1" x14ac:dyDescent="0.4">
      <c r="B34" s="22">
        <v>28</v>
      </c>
      <c r="C34" s="126"/>
      <c r="D34" s="114"/>
      <c r="E34" s="53" t="s">
        <v>118</v>
      </c>
      <c r="F34" s="41" t="s">
        <v>37</v>
      </c>
      <c r="G34" s="47">
        <v>1</v>
      </c>
      <c r="H34" s="26"/>
      <c r="I34" s="26">
        <f t="shared" si="0"/>
        <v>0</v>
      </c>
      <c r="J34" s="23"/>
    </row>
    <row r="35" spans="2:10" ht="37.35" customHeight="1" x14ac:dyDescent="0.4">
      <c r="B35" s="22">
        <v>29</v>
      </c>
      <c r="C35" s="126"/>
      <c r="D35" s="114"/>
      <c r="E35" s="53" t="s">
        <v>118</v>
      </c>
      <c r="F35" s="41" t="s">
        <v>37</v>
      </c>
      <c r="G35" s="47">
        <v>1</v>
      </c>
      <c r="H35" s="26"/>
      <c r="I35" s="26">
        <f t="shared" si="0"/>
        <v>0</v>
      </c>
      <c r="J35" s="23"/>
    </row>
    <row r="36" spans="2:10" ht="37.35" customHeight="1" thickBot="1" x14ac:dyDescent="0.45">
      <c r="B36" s="12">
        <v>30</v>
      </c>
      <c r="C36" s="127"/>
      <c r="D36" s="115"/>
      <c r="E36" s="53" t="s">
        <v>118</v>
      </c>
      <c r="F36" s="44" t="s">
        <v>37</v>
      </c>
      <c r="G36" s="50">
        <v>1</v>
      </c>
      <c r="H36" s="26"/>
      <c r="I36" s="24">
        <f t="shared" si="0"/>
        <v>0</v>
      </c>
      <c r="J36" s="4"/>
    </row>
    <row r="37" spans="2:10" ht="80.099999999999994" customHeight="1" thickBot="1" x14ac:dyDescent="0.45">
      <c r="B37" s="97"/>
      <c r="C37" s="124"/>
      <c r="D37" s="98" t="s">
        <v>110</v>
      </c>
      <c r="E37" s="99" t="s">
        <v>104</v>
      </c>
      <c r="F37" s="99" t="s">
        <v>104</v>
      </c>
      <c r="G37" s="100" t="s">
        <v>105</v>
      </c>
      <c r="H37" s="101" t="s">
        <v>29</v>
      </c>
      <c r="I37" s="101" t="s">
        <v>111</v>
      </c>
      <c r="J37" s="102" t="s">
        <v>106</v>
      </c>
    </row>
    <row r="38" spans="2:10" ht="37.35" customHeight="1" x14ac:dyDescent="0.4">
      <c r="B38" s="67">
        <v>31</v>
      </c>
      <c r="C38" s="129"/>
      <c r="D38" s="123"/>
      <c r="E38" s="56" t="s">
        <v>119</v>
      </c>
      <c r="F38" s="95" t="s">
        <v>112</v>
      </c>
      <c r="G38" s="96">
        <f t="shared" ref="G38:G67" si="1">IF(COUNTA(F38:F38)&gt;0,COUNTA(F38:F38),0)</f>
        <v>1</v>
      </c>
      <c r="H38" s="24">
        <v>0</v>
      </c>
      <c r="I38" s="35">
        <f>IF(G38&gt;0,G38*H38,"")</f>
        <v>0</v>
      </c>
      <c r="J38" s="238" t="s">
        <v>108</v>
      </c>
    </row>
    <row r="39" spans="2:10" ht="37.35" customHeight="1" x14ac:dyDescent="0.4">
      <c r="B39" s="22">
        <v>32</v>
      </c>
      <c r="C39" s="130"/>
      <c r="D39" s="120"/>
      <c r="E39" s="53" t="s">
        <v>119</v>
      </c>
      <c r="F39" s="41" t="s">
        <v>112</v>
      </c>
      <c r="G39" s="47">
        <f t="shared" si="1"/>
        <v>1</v>
      </c>
      <c r="H39" s="26">
        <v>0</v>
      </c>
      <c r="I39" s="26">
        <f t="shared" ref="I39:I67" si="2">IF(G39&gt;0,G39*H39,"")</f>
        <v>0</v>
      </c>
      <c r="J39" s="238"/>
    </row>
    <row r="40" spans="2:10" ht="37.35" customHeight="1" x14ac:dyDescent="0.4">
      <c r="B40" s="22">
        <v>33</v>
      </c>
      <c r="C40" s="130"/>
      <c r="D40" s="120"/>
      <c r="E40" s="53" t="s">
        <v>119</v>
      </c>
      <c r="F40" s="41" t="s">
        <v>112</v>
      </c>
      <c r="G40" s="47">
        <f t="shared" si="1"/>
        <v>1</v>
      </c>
      <c r="H40" s="26">
        <v>0</v>
      </c>
      <c r="I40" s="26">
        <f t="shared" si="2"/>
        <v>0</v>
      </c>
      <c r="J40" s="238"/>
    </row>
    <row r="41" spans="2:10" ht="37.35" customHeight="1" x14ac:dyDescent="0.4">
      <c r="B41" s="22">
        <v>34</v>
      </c>
      <c r="C41" s="130"/>
      <c r="D41" s="120"/>
      <c r="E41" s="53" t="s">
        <v>119</v>
      </c>
      <c r="F41" s="41" t="s">
        <v>112</v>
      </c>
      <c r="G41" s="47">
        <f t="shared" si="1"/>
        <v>1</v>
      </c>
      <c r="H41" s="26">
        <v>0</v>
      </c>
      <c r="I41" s="26">
        <f t="shared" si="2"/>
        <v>0</v>
      </c>
      <c r="J41" s="238"/>
    </row>
    <row r="42" spans="2:10" ht="37.35" customHeight="1" thickBot="1" x14ac:dyDescent="0.45">
      <c r="B42" s="12">
        <v>35</v>
      </c>
      <c r="C42" s="131"/>
      <c r="D42" s="121"/>
      <c r="E42" s="54" t="s">
        <v>119</v>
      </c>
      <c r="F42" s="42" t="s">
        <v>112</v>
      </c>
      <c r="G42" s="48">
        <f t="shared" si="1"/>
        <v>1</v>
      </c>
      <c r="H42" s="36"/>
      <c r="I42" s="36">
        <f t="shared" si="2"/>
        <v>0</v>
      </c>
      <c r="J42" s="239"/>
    </row>
    <row r="43" spans="2:10" ht="37.35" customHeight="1" thickTop="1" x14ac:dyDescent="0.4">
      <c r="B43" s="37">
        <v>36</v>
      </c>
      <c r="C43" s="132"/>
      <c r="D43" s="122"/>
      <c r="E43" s="55" t="s">
        <v>119</v>
      </c>
      <c r="F43" s="43" t="s">
        <v>112</v>
      </c>
      <c r="G43" s="49">
        <f t="shared" si="1"/>
        <v>1</v>
      </c>
      <c r="H43" s="38"/>
      <c r="I43" s="38">
        <f t="shared" si="2"/>
        <v>0</v>
      </c>
      <c r="J43" s="103" t="s">
        <v>114</v>
      </c>
    </row>
    <row r="44" spans="2:10" ht="37.35" customHeight="1" x14ac:dyDescent="0.4">
      <c r="B44" s="22">
        <v>37</v>
      </c>
      <c r="C44" s="130"/>
      <c r="D44" s="120"/>
      <c r="E44" s="53" t="s">
        <v>119</v>
      </c>
      <c r="F44" s="41" t="s">
        <v>112</v>
      </c>
      <c r="G44" s="47">
        <f t="shared" si="1"/>
        <v>1</v>
      </c>
      <c r="H44" s="26"/>
      <c r="I44" s="26">
        <f t="shared" si="2"/>
        <v>0</v>
      </c>
      <c r="J44" s="23"/>
    </row>
    <row r="45" spans="2:10" ht="37.35" customHeight="1" x14ac:dyDescent="0.4">
      <c r="B45" s="22">
        <v>38</v>
      </c>
      <c r="C45" s="130"/>
      <c r="D45" s="120"/>
      <c r="E45" s="53" t="s">
        <v>119</v>
      </c>
      <c r="F45" s="41" t="s">
        <v>112</v>
      </c>
      <c r="G45" s="47">
        <f t="shared" si="1"/>
        <v>1</v>
      </c>
      <c r="H45" s="26"/>
      <c r="I45" s="26">
        <f t="shared" si="2"/>
        <v>0</v>
      </c>
      <c r="J45" s="23"/>
    </row>
    <row r="46" spans="2:10" ht="37.35" customHeight="1" x14ac:dyDescent="0.4">
      <c r="B46" s="22">
        <v>39</v>
      </c>
      <c r="C46" s="130"/>
      <c r="D46" s="120"/>
      <c r="E46" s="53" t="s">
        <v>119</v>
      </c>
      <c r="F46" s="41" t="s">
        <v>112</v>
      </c>
      <c r="G46" s="47">
        <f t="shared" si="1"/>
        <v>1</v>
      </c>
      <c r="H46" s="26"/>
      <c r="I46" s="26">
        <f t="shared" si="2"/>
        <v>0</v>
      </c>
      <c r="J46" s="23"/>
    </row>
    <row r="47" spans="2:10" ht="37.35" customHeight="1" x14ac:dyDescent="0.4">
      <c r="B47" s="22">
        <v>40</v>
      </c>
      <c r="C47" s="130"/>
      <c r="D47" s="120"/>
      <c r="E47" s="53" t="s">
        <v>119</v>
      </c>
      <c r="F47" s="41" t="s">
        <v>112</v>
      </c>
      <c r="G47" s="47">
        <f t="shared" si="1"/>
        <v>1</v>
      </c>
      <c r="H47" s="26"/>
      <c r="I47" s="26">
        <f t="shared" si="2"/>
        <v>0</v>
      </c>
      <c r="J47" s="23"/>
    </row>
    <row r="48" spans="2:10" ht="37.35" customHeight="1" x14ac:dyDescent="0.4">
      <c r="B48" s="22">
        <v>41</v>
      </c>
      <c r="C48" s="130"/>
      <c r="D48" s="120"/>
      <c r="E48" s="53" t="s">
        <v>119</v>
      </c>
      <c r="F48" s="41" t="s">
        <v>112</v>
      </c>
      <c r="G48" s="47">
        <f t="shared" si="1"/>
        <v>1</v>
      </c>
      <c r="H48" s="26"/>
      <c r="I48" s="26">
        <f t="shared" si="2"/>
        <v>0</v>
      </c>
      <c r="J48" s="23"/>
    </row>
    <row r="49" spans="2:10" ht="37.35" customHeight="1" x14ac:dyDescent="0.4">
      <c r="B49" s="22">
        <v>42</v>
      </c>
      <c r="C49" s="130"/>
      <c r="D49" s="120"/>
      <c r="E49" s="53" t="s">
        <v>119</v>
      </c>
      <c r="F49" s="41" t="s">
        <v>112</v>
      </c>
      <c r="G49" s="47">
        <f t="shared" si="1"/>
        <v>1</v>
      </c>
      <c r="H49" s="26"/>
      <c r="I49" s="26">
        <f t="shared" si="2"/>
        <v>0</v>
      </c>
      <c r="J49" s="23"/>
    </row>
    <row r="50" spans="2:10" ht="37.35" customHeight="1" x14ac:dyDescent="0.4">
      <c r="B50" s="22">
        <v>43</v>
      </c>
      <c r="C50" s="130"/>
      <c r="D50" s="120"/>
      <c r="E50" s="53" t="s">
        <v>119</v>
      </c>
      <c r="F50" s="41" t="s">
        <v>112</v>
      </c>
      <c r="G50" s="47">
        <f t="shared" si="1"/>
        <v>1</v>
      </c>
      <c r="H50" s="26"/>
      <c r="I50" s="26">
        <f t="shared" si="2"/>
        <v>0</v>
      </c>
      <c r="J50" s="23"/>
    </row>
    <row r="51" spans="2:10" ht="37.35" customHeight="1" x14ac:dyDescent="0.4">
      <c r="B51" s="22">
        <v>44</v>
      </c>
      <c r="C51" s="130"/>
      <c r="D51" s="120"/>
      <c r="E51" s="53" t="s">
        <v>119</v>
      </c>
      <c r="F51" s="41" t="s">
        <v>112</v>
      </c>
      <c r="G51" s="47">
        <f t="shared" si="1"/>
        <v>1</v>
      </c>
      <c r="H51" s="26"/>
      <c r="I51" s="26">
        <f t="shared" si="2"/>
        <v>0</v>
      </c>
      <c r="J51" s="23"/>
    </row>
    <row r="52" spans="2:10" ht="37.35" customHeight="1" x14ac:dyDescent="0.4">
      <c r="B52" s="22">
        <v>45</v>
      </c>
      <c r="C52" s="130"/>
      <c r="D52" s="120"/>
      <c r="E52" s="53" t="s">
        <v>119</v>
      </c>
      <c r="F52" s="41" t="s">
        <v>112</v>
      </c>
      <c r="G52" s="47">
        <f t="shared" si="1"/>
        <v>1</v>
      </c>
      <c r="H52" s="26"/>
      <c r="I52" s="26">
        <f t="shared" si="2"/>
        <v>0</v>
      </c>
      <c r="J52" s="23"/>
    </row>
    <row r="53" spans="2:10" ht="37.35" customHeight="1" x14ac:dyDescent="0.4">
      <c r="B53" s="22">
        <v>46</v>
      </c>
      <c r="C53" s="130"/>
      <c r="D53" s="120"/>
      <c r="E53" s="53" t="s">
        <v>119</v>
      </c>
      <c r="F53" s="41" t="s">
        <v>112</v>
      </c>
      <c r="G53" s="47">
        <f t="shared" si="1"/>
        <v>1</v>
      </c>
      <c r="H53" s="26"/>
      <c r="I53" s="26">
        <f t="shared" si="2"/>
        <v>0</v>
      </c>
      <c r="J53" s="23"/>
    </row>
    <row r="54" spans="2:10" ht="37.35" customHeight="1" x14ac:dyDescent="0.4">
      <c r="B54" s="22">
        <v>47</v>
      </c>
      <c r="C54" s="130"/>
      <c r="D54" s="120"/>
      <c r="E54" s="53" t="s">
        <v>119</v>
      </c>
      <c r="F54" s="41" t="s">
        <v>112</v>
      </c>
      <c r="G54" s="47">
        <f t="shared" si="1"/>
        <v>1</v>
      </c>
      <c r="H54" s="26"/>
      <c r="I54" s="26">
        <f t="shared" si="2"/>
        <v>0</v>
      </c>
      <c r="J54" s="23"/>
    </row>
    <row r="55" spans="2:10" ht="37.35" customHeight="1" x14ac:dyDescent="0.4">
      <c r="B55" s="22">
        <v>48</v>
      </c>
      <c r="C55" s="130"/>
      <c r="D55" s="120"/>
      <c r="E55" s="53" t="s">
        <v>119</v>
      </c>
      <c r="F55" s="41" t="s">
        <v>112</v>
      </c>
      <c r="G55" s="47">
        <f t="shared" si="1"/>
        <v>1</v>
      </c>
      <c r="H55" s="26"/>
      <c r="I55" s="26">
        <f t="shared" si="2"/>
        <v>0</v>
      </c>
      <c r="J55" s="23"/>
    </row>
    <row r="56" spans="2:10" ht="37.35" customHeight="1" x14ac:dyDescent="0.4">
      <c r="B56" s="22">
        <v>49</v>
      </c>
      <c r="C56" s="130"/>
      <c r="D56" s="120"/>
      <c r="E56" s="53" t="s">
        <v>119</v>
      </c>
      <c r="F56" s="41" t="s">
        <v>112</v>
      </c>
      <c r="G56" s="47">
        <f t="shared" si="1"/>
        <v>1</v>
      </c>
      <c r="H56" s="26"/>
      <c r="I56" s="26">
        <f t="shared" si="2"/>
        <v>0</v>
      </c>
      <c r="J56" s="23"/>
    </row>
    <row r="57" spans="2:10" ht="37.35" customHeight="1" x14ac:dyDescent="0.4">
      <c r="B57" s="22">
        <v>50</v>
      </c>
      <c r="C57" s="130"/>
      <c r="D57" s="120"/>
      <c r="E57" s="53" t="s">
        <v>119</v>
      </c>
      <c r="F57" s="41" t="s">
        <v>112</v>
      </c>
      <c r="G57" s="47">
        <f t="shared" si="1"/>
        <v>1</v>
      </c>
      <c r="H57" s="26"/>
      <c r="I57" s="26">
        <f t="shared" si="2"/>
        <v>0</v>
      </c>
      <c r="J57" s="23"/>
    </row>
    <row r="58" spans="2:10" ht="37.35" customHeight="1" x14ac:dyDescent="0.4">
      <c r="B58" s="22">
        <v>51</v>
      </c>
      <c r="C58" s="130"/>
      <c r="D58" s="120"/>
      <c r="E58" s="53" t="s">
        <v>119</v>
      </c>
      <c r="F58" s="41" t="s">
        <v>112</v>
      </c>
      <c r="G58" s="47">
        <f t="shared" si="1"/>
        <v>1</v>
      </c>
      <c r="H58" s="26"/>
      <c r="I58" s="26">
        <f t="shared" si="2"/>
        <v>0</v>
      </c>
      <c r="J58" s="23"/>
    </row>
    <row r="59" spans="2:10" ht="37.35" customHeight="1" x14ac:dyDescent="0.4">
      <c r="B59" s="22">
        <v>52</v>
      </c>
      <c r="C59" s="130"/>
      <c r="D59" s="120"/>
      <c r="E59" s="53" t="s">
        <v>119</v>
      </c>
      <c r="F59" s="41" t="s">
        <v>112</v>
      </c>
      <c r="G59" s="47">
        <f t="shared" si="1"/>
        <v>1</v>
      </c>
      <c r="H59" s="26"/>
      <c r="I59" s="26">
        <f t="shared" si="2"/>
        <v>0</v>
      </c>
      <c r="J59" s="23"/>
    </row>
    <row r="60" spans="2:10" ht="37.35" customHeight="1" x14ac:dyDescent="0.4">
      <c r="B60" s="22">
        <v>53</v>
      </c>
      <c r="C60" s="130"/>
      <c r="D60" s="120"/>
      <c r="E60" s="53" t="s">
        <v>119</v>
      </c>
      <c r="F60" s="41" t="s">
        <v>112</v>
      </c>
      <c r="G60" s="47">
        <f t="shared" si="1"/>
        <v>1</v>
      </c>
      <c r="H60" s="26"/>
      <c r="I60" s="26">
        <f t="shared" si="2"/>
        <v>0</v>
      </c>
      <c r="J60" s="23"/>
    </row>
    <row r="61" spans="2:10" ht="37.35" customHeight="1" x14ac:dyDescent="0.4">
      <c r="B61" s="22">
        <v>54</v>
      </c>
      <c r="C61" s="130"/>
      <c r="D61" s="120"/>
      <c r="E61" s="53" t="s">
        <v>119</v>
      </c>
      <c r="F61" s="41" t="s">
        <v>112</v>
      </c>
      <c r="G61" s="47">
        <f t="shared" si="1"/>
        <v>1</v>
      </c>
      <c r="H61" s="26"/>
      <c r="I61" s="26">
        <f t="shared" si="2"/>
        <v>0</v>
      </c>
      <c r="J61" s="23"/>
    </row>
    <row r="62" spans="2:10" ht="37.35" customHeight="1" x14ac:dyDescent="0.4">
      <c r="B62" s="22">
        <v>55</v>
      </c>
      <c r="C62" s="130"/>
      <c r="D62" s="120"/>
      <c r="E62" s="53" t="s">
        <v>119</v>
      </c>
      <c r="F62" s="41" t="s">
        <v>112</v>
      </c>
      <c r="G62" s="47">
        <f t="shared" si="1"/>
        <v>1</v>
      </c>
      <c r="H62" s="26"/>
      <c r="I62" s="26">
        <f t="shared" si="2"/>
        <v>0</v>
      </c>
      <c r="J62" s="23"/>
    </row>
    <row r="63" spans="2:10" ht="37.35" customHeight="1" x14ac:dyDescent="0.4">
      <c r="B63" s="22">
        <v>56</v>
      </c>
      <c r="C63" s="130"/>
      <c r="D63" s="120"/>
      <c r="E63" s="53" t="s">
        <v>119</v>
      </c>
      <c r="F63" s="41" t="s">
        <v>112</v>
      </c>
      <c r="G63" s="47">
        <f t="shared" si="1"/>
        <v>1</v>
      </c>
      <c r="H63" s="26"/>
      <c r="I63" s="26">
        <f t="shared" si="2"/>
        <v>0</v>
      </c>
      <c r="J63" s="23"/>
    </row>
    <row r="64" spans="2:10" ht="37.35" customHeight="1" x14ac:dyDescent="0.4">
      <c r="B64" s="22">
        <v>57</v>
      </c>
      <c r="C64" s="130"/>
      <c r="D64" s="120"/>
      <c r="E64" s="53" t="s">
        <v>119</v>
      </c>
      <c r="F64" s="41" t="s">
        <v>112</v>
      </c>
      <c r="G64" s="47">
        <f t="shared" si="1"/>
        <v>1</v>
      </c>
      <c r="H64" s="26"/>
      <c r="I64" s="26">
        <f t="shared" si="2"/>
        <v>0</v>
      </c>
      <c r="J64" s="23"/>
    </row>
    <row r="65" spans="2:10" ht="37.35" customHeight="1" x14ac:dyDescent="0.4">
      <c r="B65" s="22">
        <v>58</v>
      </c>
      <c r="C65" s="130"/>
      <c r="D65" s="120"/>
      <c r="E65" s="53" t="s">
        <v>119</v>
      </c>
      <c r="F65" s="41" t="s">
        <v>112</v>
      </c>
      <c r="G65" s="47">
        <f t="shared" si="1"/>
        <v>1</v>
      </c>
      <c r="H65" s="26"/>
      <c r="I65" s="26">
        <f t="shared" si="2"/>
        <v>0</v>
      </c>
      <c r="J65" s="23"/>
    </row>
    <row r="66" spans="2:10" ht="37.35" customHeight="1" x14ac:dyDescent="0.4">
      <c r="B66" s="22">
        <v>59</v>
      </c>
      <c r="C66" s="130"/>
      <c r="D66" s="120"/>
      <c r="E66" s="53" t="s">
        <v>119</v>
      </c>
      <c r="F66" s="41" t="s">
        <v>112</v>
      </c>
      <c r="G66" s="47">
        <f t="shared" si="1"/>
        <v>1</v>
      </c>
      <c r="H66" s="26"/>
      <c r="I66" s="26">
        <f t="shared" si="2"/>
        <v>0</v>
      </c>
      <c r="J66" s="23"/>
    </row>
    <row r="67" spans="2:10" ht="37.35" customHeight="1" thickBot="1" x14ac:dyDescent="0.45">
      <c r="B67" s="12">
        <v>60</v>
      </c>
      <c r="C67" s="131"/>
      <c r="D67" s="121"/>
      <c r="E67" s="56" t="s">
        <v>119</v>
      </c>
      <c r="F67" s="44" t="s">
        <v>112</v>
      </c>
      <c r="G67" s="48">
        <f t="shared" si="1"/>
        <v>1</v>
      </c>
      <c r="H67" s="36"/>
      <c r="I67" s="35">
        <f t="shared" si="2"/>
        <v>0</v>
      </c>
      <c r="J67" s="4"/>
    </row>
    <row r="68" spans="2:10" ht="37.35" customHeight="1" thickBot="1" x14ac:dyDescent="0.45">
      <c r="B68" s="16"/>
      <c r="C68" s="17"/>
      <c r="D68" s="39"/>
      <c r="E68" s="57"/>
      <c r="F68" s="45"/>
      <c r="G68" s="45"/>
      <c r="H68" s="18" t="s">
        <v>65</v>
      </c>
      <c r="I68" s="62">
        <f>SUM(I7:I67)</f>
        <v>0</v>
      </c>
      <c r="J68" s="8"/>
    </row>
    <row r="69" spans="2:10" ht="33" customHeight="1" thickBot="1" x14ac:dyDescent="0.45">
      <c r="B69" s="16"/>
      <c r="C69" s="17"/>
      <c r="D69" s="39"/>
      <c r="E69" s="57"/>
      <c r="F69" s="45"/>
      <c r="G69" s="45"/>
      <c r="H69" s="15" t="s">
        <v>66</v>
      </c>
      <c r="I69" s="61">
        <f>I68*1.1</f>
        <v>0</v>
      </c>
      <c r="J69" s="11"/>
    </row>
    <row r="70" spans="2:10" ht="90" customHeight="1" thickBot="1" x14ac:dyDescent="0.45">
      <c r="H70" s="92" t="s">
        <v>67</v>
      </c>
      <c r="I70" s="93"/>
      <c r="J70" s="94" t="s">
        <v>115</v>
      </c>
    </row>
    <row r="71" spans="2:10" x14ac:dyDescent="0.4">
      <c r="J71" s="6"/>
    </row>
    <row r="72" spans="2:10" x14ac:dyDescent="0.4">
      <c r="J72" s="7"/>
    </row>
  </sheetData>
  <sheetProtection sheet="1" objects="1" scenarios="1"/>
  <mergeCells count="5">
    <mergeCell ref="B1:J1"/>
    <mergeCell ref="I2:I3"/>
    <mergeCell ref="J2:J3"/>
    <mergeCell ref="J38:J42"/>
    <mergeCell ref="J7:J11"/>
  </mergeCells>
  <phoneticPr fontId="4"/>
  <printOptions horizontalCentered="1"/>
  <pageMargins left="0.70866141732283472" right="0.70866141732283472" top="0.74803149606299213" bottom="0.74803149606299213" header="0.31496062992125984" footer="0.31496062992125984"/>
  <pageSetup paperSize="9" scale="53" fitToHeight="0" orientation="landscape" r:id="rId1"/>
  <ignoredErrors>
    <ignoredError sqref="I7:I37 I38:I6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ご記入見本</vt:lpstr>
      <vt:lpstr>原本_尿・唾液以外</vt:lpstr>
      <vt:lpstr>原本_尿中濃度測定</vt:lpstr>
      <vt:lpstr>原本_唾液中濃度測定</vt:lpstr>
      <vt:lpstr>原本_尿・唾液以外!Print_Area</vt:lpstr>
      <vt:lpstr>原本_尿中濃度測定!Print_Area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Takahashi, Yasuaki(SPH)高橋 泰章</dc:creator>
  <cp:keywords/>
  <dc:description/>
  <cp:lastModifiedBy>山本 匡仁</cp:lastModifiedBy>
  <cp:revision/>
  <cp:lastPrinted>2025-12-18T01:36:59Z</cp:lastPrinted>
  <dcterms:created xsi:type="dcterms:W3CDTF">2023-11-08T05:40:09Z</dcterms:created>
  <dcterms:modified xsi:type="dcterms:W3CDTF">2026-01-08T06:20:11Z</dcterms:modified>
  <cp:category/>
  <cp:contentStatus/>
</cp:coreProperties>
</file>